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activeTab="0"/>
  </bookViews>
  <sheets>
    <sheet name="1.sz. melléklet" sheetId="1" r:id="rId1"/>
    <sheet name="1.a1.b. melléklet" sheetId="2" r:id="rId2"/>
    <sheet name="2.sz. melléklet" sheetId="3" r:id="rId3"/>
    <sheet name="3.sz. melléklet" sheetId="4" r:id="rId4"/>
    <sheet name="4. sz. melléklet" sheetId="5" r:id="rId5"/>
    <sheet name="5. sz. melléklet" sheetId="6" r:id="rId6"/>
    <sheet name="6.sz. melléklet" sheetId="7" r:id="rId7"/>
    <sheet name="7.sz. melléklet" sheetId="8" r:id="rId8"/>
    <sheet name="8.sz. melléklet" sheetId="9" r:id="rId9"/>
    <sheet name="9.sz. melléklet" sheetId="10" r:id="rId10"/>
    <sheet name="10.sz. melléklet" sheetId="11" r:id="rId11"/>
    <sheet name="11. sz. melléklet " sheetId="12" r:id="rId12"/>
  </sheets>
  <definedNames/>
  <calcPr fullCalcOnLoad="1"/>
</workbook>
</file>

<file path=xl/sharedStrings.xml><?xml version="1.0" encoding="utf-8"?>
<sst xmlns="http://schemas.openxmlformats.org/spreadsheetml/2006/main" count="1348" uniqueCount="707">
  <si>
    <t>1. sz. melléklet</t>
  </si>
  <si>
    <t xml:space="preserve"> Tata Város Önkormányzatának 2008. évi pénzforgalmi mérlege (E Ft-ban)</t>
  </si>
  <si>
    <t>Bevételi előirányzat</t>
  </si>
  <si>
    <t>Kiadási előirányzat</t>
  </si>
  <si>
    <t>Eredeti</t>
  </si>
  <si>
    <t>Mód.(IX.24.)</t>
  </si>
  <si>
    <t>Mód.(XII.17.)</t>
  </si>
  <si>
    <t xml:space="preserve">Eredeti </t>
  </si>
  <si>
    <t xml:space="preserve">Működési bevételek </t>
  </si>
  <si>
    <t>Személyi juttatások</t>
  </si>
  <si>
    <t xml:space="preserve">       - Intézmények</t>
  </si>
  <si>
    <t xml:space="preserve">       - Polgármesteri Hivatal</t>
  </si>
  <si>
    <t>Személyi juttatás</t>
  </si>
  <si>
    <t>Munkaadókat terhelő járulékok</t>
  </si>
  <si>
    <t>Önkormányzat sajátos működési bevétele</t>
  </si>
  <si>
    <t>Járulék</t>
  </si>
  <si>
    <t>Dologi kiadások és egyéb folyó kiadás (hitelkamat nélkül)</t>
  </si>
  <si>
    <t xml:space="preserve">        -Helyi adók</t>
  </si>
  <si>
    <t>Dologi kiadás</t>
  </si>
  <si>
    <t xml:space="preserve">        -Átengedett központi adók</t>
  </si>
  <si>
    <t>Pénzeszközátadás</t>
  </si>
  <si>
    <t xml:space="preserve">   - átengedett SZJA</t>
  </si>
  <si>
    <t>Pénzeszköz átadás</t>
  </si>
  <si>
    <t xml:space="preserve"> - működési célra</t>
  </si>
  <si>
    <t xml:space="preserve">   - SZJA kiegészítés</t>
  </si>
  <si>
    <t>Szociális juttatás</t>
  </si>
  <si>
    <t xml:space="preserve"> - felhalmozási célra</t>
  </si>
  <si>
    <t xml:space="preserve">   - Gépjárműadó</t>
  </si>
  <si>
    <t>Ellátottak juttatásai</t>
  </si>
  <si>
    <t xml:space="preserve">         -Földterület bérbeadásából származó szja.</t>
  </si>
  <si>
    <t>Előző évi pénzmaradvány átadás</t>
  </si>
  <si>
    <t xml:space="preserve">         -Talajterhelési díj</t>
  </si>
  <si>
    <t>Általános műk. Tartalék</t>
  </si>
  <si>
    <t xml:space="preserve">         -Egyéb sajátos bevételek (bérleti díj, lakbér, bírság)</t>
  </si>
  <si>
    <t>Önk.által folyósított ellátások</t>
  </si>
  <si>
    <t>Önkorm. és int. működési bevételei összesen</t>
  </si>
  <si>
    <t>Ellátottak pénzbeli juttatásai</t>
  </si>
  <si>
    <t>Földterület értékesítés</t>
  </si>
  <si>
    <t>Hiteltörlesztés</t>
  </si>
  <si>
    <t>Lakások értékesítése</t>
  </si>
  <si>
    <t>Hitelkamat</t>
  </si>
  <si>
    <t>Beruházás</t>
  </si>
  <si>
    <t>Egyéb ingatlan értékesítés</t>
  </si>
  <si>
    <t>Kamatm. váll. kölcs vissz.</t>
  </si>
  <si>
    <t>Bérbeadásból felhalmozási bevétel</t>
  </si>
  <si>
    <t>Felújítás</t>
  </si>
  <si>
    <t>Felhalmozási célra átvett pénzeszközök</t>
  </si>
  <si>
    <t>Pénzügyi befektetés (kötvény) hozam</t>
  </si>
  <si>
    <t>Felhalmozási és tőkejellegű bev. összesen</t>
  </si>
  <si>
    <t>Kölcsönnyújtás összesen</t>
  </si>
  <si>
    <t>Normatív állami hozzájárulás</t>
  </si>
  <si>
    <t>Ebből:                  - Lakáscélra</t>
  </si>
  <si>
    <t>Központosított tám. 2008. évi bérpolitikai intézkedésre</t>
  </si>
  <si>
    <t xml:space="preserve">                              - Városgazda Kht-nak</t>
  </si>
  <si>
    <t>Központosított tám. - kisebbségi önkormányzatoknak</t>
  </si>
  <si>
    <t xml:space="preserve">                              - Tatai Távhő Kft-nek</t>
  </si>
  <si>
    <t>Egyes jöv. pótló támogatások kiegészítése</t>
  </si>
  <si>
    <t>Működési hiány</t>
  </si>
  <si>
    <t xml:space="preserve">                              - Tatai Fényes-fürdő Kft-nek</t>
  </si>
  <si>
    <t>Egyéb központosított bevételek</t>
  </si>
  <si>
    <t xml:space="preserve">                              - Víz-Zene-Virág Fesztivál</t>
  </si>
  <si>
    <t>Címzett támogatás</t>
  </si>
  <si>
    <t xml:space="preserve">                              - Városkapu Zrt. - Eötvös Gimnázium</t>
  </si>
  <si>
    <t>TEUT támogatás</t>
  </si>
  <si>
    <t>VIS MAIOR támogatás</t>
  </si>
  <si>
    <t>Tartalékok</t>
  </si>
  <si>
    <t>Támogatás központi költségvetésből</t>
  </si>
  <si>
    <t>általános tartalék</t>
  </si>
  <si>
    <t>céltartalékok:</t>
  </si>
  <si>
    <t>Eü működésre TB. Támogatás</t>
  </si>
  <si>
    <t xml:space="preserve"> - felhalmozási céltartalék - kötvényből pü. befektetés</t>
  </si>
  <si>
    <t>Működési célra támogatások</t>
  </si>
  <si>
    <t xml:space="preserve"> - felhalmozási célú tartalék -zárolt csat.szla</t>
  </si>
  <si>
    <t>Felhalmozási célra támogatások</t>
  </si>
  <si>
    <t xml:space="preserve"> - fejlesztési célú tartalék kötvényből</t>
  </si>
  <si>
    <t>Támog. értékű bevételek összesen:</t>
  </si>
  <si>
    <t xml:space="preserve"> - felhalmozási céltartalék - "Gyermekbarát város"</t>
  </si>
  <si>
    <t xml:space="preserve"> - felhalmozási célú tartalék pályázati önrésze</t>
  </si>
  <si>
    <t>Kölcsön visszat. (lakástám., Távhő, Városgazda Kht. és egyéb)</t>
  </si>
  <si>
    <t xml:space="preserve"> - működési célú tartalék</t>
  </si>
  <si>
    <t>Kiegészítések, visszatérülések</t>
  </si>
  <si>
    <t>Kiadások összesen:</t>
  </si>
  <si>
    <t>Pénzmaradvány</t>
  </si>
  <si>
    <t>Előző évi pénzmaradvány átvétele</t>
  </si>
  <si>
    <t>Hiteltörlesztés - hosszú lejáratú</t>
  </si>
  <si>
    <t>Bevételek összesen:</t>
  </si>
  <si>
    <t>Hitel lejárat előtti visszafizetés</t>
  </si>
  <si>
    <t>Kiegyenlítő, függő, átfutó</t>
  </si>
  <si>
    <t>Kötvénykibocsátás</t>
  </si>
  <si>
    <t>Forgatási célú értékpapír vásárlás</t>
  </si>
  <si>
    <t>Forgatási célú értékpapír értékesítése</t>
  </si>
  <si>
    <t>Finanszírozási kiadások összesen</t>
  </si>
  <si>
    <t>Hitelfelvétel - Panel Program</t>
  </si>
  <si>
    <t>Kiegyenlítő, függő átfutó</t>
  </si>
  <si>
    <t xml:space="preserve">Hitel felvétel </t>
  </si>
  <si>
    <t>Finanszírozási bevételek:</t>
  </si>
  <si>
    <t>Bevételek mindösszesen:</t>
  </si>
  <si>
    <t>Kiadások mindösszesen:</t>
  </si>
  <si>
    <t>Bevételek mindösszesen (forgatási célú értékpapír értékesítés nélkül)</t>
  </si>
  <si>
    <t>Kiadások mindösszese (forgatási célú értékpapír vásárlása nélkül)</t>
  </si>
  <si>
    <t xml:space="preserve">  1/a. melléklet   </t>
  </si>
  <si>
    <t>2008. évi működési célú bevételek és kiadások mérlege (E Ft-ban)</t>
  </si>
  <si>
    <t>Működési bevétel</t>
  </si>
  <si>
    <t>Önk.sajátos működési bev.</t>
  </si>
  <si>
    <t>Járulékok</t>
  </si>
  <si>
    <t>Dologi kiadás (beruházási hitelkamat és ÁFA nélkül)</t>
  </si>
  <si>
    <t>Központosított bérpolitikai támogatás 2008. évre</t>
  </si>
  <si>
    <t>Pénzeszköz  átadás, támogatás</t>
  </si>
  <si>
    <t>Eü. műk. TB támogatása</t>
  </si>
  <si>
    <t>Szociális támogatás műk.</t>
  </si>
  <si>
    <t>Működési célra tám. pénzeszköz átvétele</t>
  </si>
  <si>
    <t>Ellátottak pénzbeli juttatása</t>
  </si>
  <si>
    <t>Általános tartalék</t>
  </si>
  <si>
    <t>Egyes jöv.pótló támog. kiegészítése</t>
  </si>
  <si>
    <t>Céltartalékok:</t>
  </si>
  <si>
    <t>Kölcsönvisszatérülés (Távhő, Városgazda Kht.)</t>
  </si>
  <si>
    <t xml:space="preserve"> - működési célú tartalék </t>
  </si>
  <si>
    <t xml:space="preserve">Előző évi pénzmaradvány </t>
  </si>
  <si>
    <t>Hitel kamat</t>
  </si>
  <si>
    <t>Egyéb visszatérítendő támogatás</t>
  </si>
  <si>
    <t>Kölcsönnyújtás Városgazda Kht-nak</t>
  </si>
  <si>
    <t>Egyéb központosított támogatás</t>
  </si>
  <si>
    <t>Kölcsönnyújtás Távhő Kft-nek</t>
  </si>
  <si>
    <t>Városkapu Zrt-nek kölcsön - Eötvös Gimnázium</t>
  </si>
  <si>
    <t xml:space="preserve">Kiegészülések, visszatérülések </t>
  </si>
  <si>
    <t>Víz-Zene-Virág Fesztiválra kölcsön</t>
  </si>
  <si>
    <t>Összesen:</t>
  </si>
  <si>
    <t xml:space="preserve">1/b. melléklet                       </t>
  </si>
  <si>
    <t>2008. évi fejlesztési célú bevételek és kiadások mérlege (E Ft-ban)</t>
  </si>
  <si>
    <t>Iparűzési adó fejlesztési célra</t>
  </si>
  <si>
    <t>Lakásértékesítés</t>
  </si>
  <si>
    <t>Beruházási hitel törlesztés</t>
  </si>
  <si>
    <t>Egyéb ingatlanértékesítés</t>
  </si>
  <si>
    <t>Fejl. célú pe. átadás</t>
  </si>
  <si>
    <t>ÁFA bevétel</t>
  </si>
  <si>
    <t>Beruházási hitel kamat</t>
  </si>
  <si>
    <t>Beruházási célra átvett pénzeszköz</t>
  </si>
  <si>
    <t>Kölcsönnyújtás ( lakás támog. szoc + munk.)</t>
  </si>
  <si>
    <t>Központosított támogatás</t>
  </si>
  <si>
    <t>Céltartalék - Váralja csat.zárolt szlára</t>
  </si>
  <si>
    <t>Támogatás értékű átvételek felhalmozási célra</t>
  </si>
  <si>
    <t xml:space="preserve">                    - fejl.célú tartalék kötvényből</t>
  </si>
  <si>
    <t>Kölcsön visszatérülések</t>
  </si>
  <si>
    <t xml:space="preserve">                    - felhalmozási - "Gyermekbarát város"</t>
  </si>
  <si>
    <t>Felhalmozási célú bérbeadás</t>
  </si>
  <si>
    <t xml:space="preserve">                    - fejl.célú tartalék pályázati önrésze</t>
  </si>
  <si>
    <t>Pénzügyi befektetés (kötvényből) hozam</t>
  </si>
  <si>
    <t>Fizetendő ÁFA</t>
  </si>
  <si>
    <t>Fejlesztési célú hitel - Panel Program</t>
  </si>
  <si>
    <t>Kötvény kamata</t>
  </si>
  <si>
    <t>Kötvény kibocsátás</t>
  </si>
  <si>
    <t>Hitel lejárat előtti visszafizetése</t>
  </si>
  <si>
    <t>Előző évi pénzmaradvány - Panel Program és egyéb</t>
  </si>
  <si>
    <t xml:space="preserve"> - pénzügyi befektetés kötvényből</t>
  </si>
  <si>
    <t>Felhalmozási hiány</t>
  </si>
  <si>
    <t>Tatai Fényes-fürdő Kft. részére kölcsön nyújtás</t>
  </si>
  <si>
    <t>Forgalmi célú értékpapír értékesítés</t>
  </si>
  <si>
    <t>2. sz. melléklet</t>
  </si>
  <si>
    <t>Tata Város Önkormányzatának 2008. évi bevételei forrásonként ( E Ft-ban)</t>
  </si>
  <si>
    <t>Bevételek</t>
  </si>
  <si>
    <t>Polgármesteri Hivatal</t>
  </si>
  <si>
    <t>Intézmények Gazdasági Hivatala</t>
  </si>
  <si>
    <t>Árpád-házi Szent Erzsébet Szakkórház és Rendelőintézet</t>
  </si>
  <si>
    <t>Összesen</t>
  </si>
  <si>
    <t>Erdeti</t>
  </si>
  <si>
    <t xml:space="preserve"> - Intézményi saját bevétel </t>
  </si>
  <si>
    <t xml:space="preserve"> - ÁFA bevételek, visszatérülés</t>
  </si>
  <si>
    <t xml:space="preserve"> - kamatbevételek</t>
  </si>
  <si>
    <t xml:space="preserve">   - - kötvényhozam, kamat</t>
  </si>
  <si>
    <t xml:space="preserve"> - működési célra átvett pénzeszköz</t>
  </si>
  <si>
    <t>Intézm. működ. bevételei összesen</t>
  </si>
  <si>
    <t xml:space="preserve"> - helyi adók és egyéb bevételek</t>
  </si>
  <si>
    <t>Ezen belül:</t>
  </si>
  <si>
    <t xml:space="preserve"> -- Építményadó</t>
  </si>
  <si>
    <t xml:space="preserve"> -- Telekadó</t>
  </si>
  <si>
    <t xml:space="preserve"> -- Idegenforgalmi adó</t>
  </si>
  <si>
    <t xml:space="preserve"> -- Iparűzési adó</t>
  </si>
  <si>
    <t xml:space="preserve"> -- Késedelmi pótlék</t>
  </si>
  <si>
    <t xml:space="preserve"> -- Egyéb beszed. Szla (pénzbírság, helyszíni bírság)</t>
  </si>
  <si>
    <t xml:space="preserve"> - átengedett SZJA</t>
  </si>
  <si>
    <t xml:space="preserve"> - gépjárműadó</t>
  </si>
  <si>
    <t xml:space="preserve"> - termőföld bérbeadásából SZJA</t>
  </si>
  <si>
    <t xml:space="preserve"> - Talajterhelési díj</t>
  </si>
  <si>
    <t xml:space="preserve"> - bírság (környezetvédelmi 500, közterület 2000, építés 1500)</t>
  </si>
  <si>
    <t xml:space="preserve"> - bérleti díj</t>
  </si>
  <si>
    <t xml:space="preserve"> - lakbér</t>
  </si>
  <si>
    <t>Önk. Sajátos működ. bev. összesen</t>
  </si>
  <si>
    <t>Működési bevételek összesen</t>
  </si>
  <si>
    <t xml:space="preserve"> - földterület értékesítés</t>
  </si>
  <si>
    <t xml:space="preserve"> - lakásértékesítés (részletek törlesztése)</t>
  </si>
  <si>
    <t xml:space="preserve"> - egyéb ingatlan értékesítés</t>
  </si>
  <si>
    <t xml:space="preserve"> - üzemeltetés, bérbeadás felhalm. bevét.</t>
  </si>
  <si>
    <t xml:space="preserve"> - felhalmozási célra átvett pénzeszköz</t>
  </si>
  <si>
    <t xml:space="preserve"> - Pénzügyi befektetés (kötvényből) hozam</t>
  </si>
  <si>
    <t>Felhalm. és tőkejellegű bevétel össz.</t>
  </si>
  <si>
    <t xml:space="preserve"> - normatív állami hozzájárulás</t>
  </si>
  <si>
    <t xml:space="preserve"> - egyes jöv. pótló támog. kieg.</t>
  </si>
  <si>
    <t xml:space="preserve"> - központosított támogatás (2008. évi bérpolitikai tám.)</t>
  </si>
  <si>
    <t xml:space="preserve"> - központosított támogatás - kisebbségi önkormányzatoknak</t>
  </si>
  <si>
    <t xml:space="preserve"> - egyéb központi támogatás</t>
  </si>
  <si>
    <t xml:space="preserve"> - címzett támogatás</t>
  </si>
  <si>
    <t xml:space="preserve"> - TEUT támogatás</t>
  </si>
  <si>
    <t xml:space="preserve"> - VIS MAIOR támogatás</t>
  </si>
  <si>
    <t>Önk.költségvetési támogatás össz.</t>
  </si>
  <si>
    <t xml:space="preserve"> - támogatás értékű működési bevételek</t>
  </si>
  <si>
    <t xml:space="preserve"> - támogatás egészségügyi műk. célra Tb.</t>
  </si>
  <si>
    <t xml:space="preserve"> - támogatás értékű felhalmozási bevételek</t>
  </si>
  <si>
    <t>Támogatás értékű bevétel összesen:</t>
  </si>
  <si>
    <t>Kölcsön visszatérülés(lakástám.,szoc+munkált., Távhő, egyéb)</t>
  </si>
  <si>
    <t>Hitel felvétel - Panel Program</t>
  </si>
  <si>
    <t>Előző évi pénzmaradvány</t>
  </si>
  <si>
    <t>Kiegészülés visszatérülés</t>
  </si>
  <si>
    <t>Forgalmi célú értékpapír értékesítése</t>
  </si>
  <si>
    <t>Bevételek Mindösszesen:</t>
  </si>
  <si>
    <t xml:space="preserve">3.sz.melléklet    </t>
  </si>
  <si>
    <t xml:space="preserve">Tata Város Önkormányzatának 2008. évi költségvetési kiadásai </t>
  </si>
  <si>
    <t>( kiemelt előirányzatok szerinti részletezésben ) E Ft-ban</t>
  </si>
  <si>
    <t>Kiadások</t>
  </si>
  <si>
    <t>Eredeti 2008.</t>
  </si>
  <si>
    <t>Munkaadót terh. járulékok</t>
  </si>
  <si>
    <t>Dologi kiadások</t>
  </si>
  <si>
    <t>Kamatkiadások</t>
  </si>
  <si>
    <t>Dologi és egyéb folyók. össz.:</t>
  </si>
  <si>
    <t>Pénzeszköz átadás, támogatás:</t>
  </si>
  <si>
    <t>Önk. által folyósított ellátás</t>
  </si>
  <si>
    <t>Ellátottak pénzbeli juttat.</t>
  </si>
  <si>
    <t>Felújítás ( ÁFA-val )</t>
  </si>
  <si>
    <t>Beruházás ( ÁFA-val )</t>
  </si>
  <si>
    <t>Kölcs. nyújtása lakáscélra:</t>
  </si>
  <si>
    <t xml:space="preserve"> - lakossági</t>
  </si>
  <si>
    <t xml:space="preserve"> - munkáltatói</t>
  </si>
  <si>
    <t>Hiteltörlesztés fejl.célú</t>
  </si>
  <si>
    <t>Rövid lejáratú hiteltörlesztés</t>
  </si>
  <si>
    <t>Tartalék összesen:</t>
  </si>
  <si>
    <t>Működési céltartalék</t>
  </si>
  <si>
    <t xml:space="preserve"> Felhalmozási céltartalék - kötvényből pü. befektetés</t>
  </si>
  <si>
    <t>Felhalmozási céltartalék - "Gyermekbarát város"</t>
  </si>
  <si>
    <t xml:space="preserve"> Felhalmozási céltartalék - Váralja csat.zárolt szlára</t>
  </si>
  <si>
    <t>Fejlesztési célú tartalék - kötvényből</t>
  </si>
  <si>
    <t xml:space="preserve">Felhalmozási céltartalék   </t>
  </si>
  <si>
    <t xml:space="preserve">Kölcsön nyújtás </t>
  </si>
  <si>
    <t xml:space="preserve"> - Városgazda Kht-nak - Fényes üzemeltetés</t>
  </si>
  <si>
    <t xml:space="preserve"> - Tatai Távhőnek</t>
  </si>
  <si>
    <t xml:space="preserve"> - Tatai Fényes-fürdő Kft-nek tagi kölcsön</t>
  </si>
  <si>
    <t xml:space="preserve"> - Víz-zene-virág fesztivál</t>
  </si>
  <si>
    <t xml:space="preserve"> - Városkapu Zrt-nek (Eötvös Gimnázium)</t>
  </si>
  <si>
    <t xml:space="preserve">4.sz. melléklet                 </t>
  </si>
  <si>
    <t>Polgármesteri Hivatal 2008. évi költségvetési terve (szakfeladatok és kiemelt előirányzatok szerinti bontásban)</t>
  </si>
  <si>
    <t>E. Ft-ban</t>
  </si>
  <si>
    <t>Megnevezés</t>
  </si>
  <si>
    <t>Bevétel</t>
  </si>
  <si>
    <t>Kiadás</t>
  </si>
  <si>
    <t>Működési kiadások</t>
  </si>
  <si>
    <t>Felhalmozási kiadások</t>
  </si>
  <si>
    <t>Hiteltörl.</t>
  </si>
  <si>
    <t xml:space="preserve">Személyi </t>
  </si>
  <si>
    <t>M.adókat</t>
  </si>
  <si>
    <t>Dologi</t>
  </si>
  <si>
    <t>Pénzeszk.</t>
  </si>
  <si>
    <t>Önk.által</t>
  </si>
  <si>
    <t>kölcsön</t>
  </si>
  <si>
    <t>juttatások</t>
  </si>
  <si>
    <t>terh.jár.</t>
  </si>
  <si>
    <t>egyéb folyó</t>
  </si>
  <si>
    <t>átadás</t>
  </si>
  <si>
    <t>foly.ellátás</t>
  </si>
  <si>
    <t>014034</t>
  </si>
  <si>
    <t>Parkfenntartási feladatok</t>
  </si>
  <si>
    <t>Játszóterek fenntartása</t>
  </si>
  <si>
    <t>020 215</t>
  </si>
  <si>
    <t>Erdőgazdálkodási szolgáltatás (kártevőírtás)</t>
  </si>
  <si>
    <t>Kommunikációs feladatok, lapkiadás</t>
  </si>
  <si>
    <t>452 025</t>
  </si>
  <si>
    <t>Helyi közutak létesítése</t>
  </si>
  <si>
    <t>551 414</t>
  </si>
  <si>
    <t>Üdültetés</t>
  </si>
  <si>
    <t>631 211</t>
  </si>
  <si>
    <t>Közutak, hidak üzemeltetése</t>
  </si>
  <si>
    <t>Választókerületi keret 2008.</t>
  </si>
  <si>
    <t>701 015</t>
  </si>
  <si>
    <t>Saját vagy bérelt ingatlan hasznosítása (Agostyáni 1-3., Eötvös J. Gimn., egyéb)</t>
  </si>
  <si>
    <t>702 012</t>
  </si>
  <si>
    <t>Újhegyi szociális bérlakások építése, külső közmű építés</t>
  </si>
  <si>
    <t>Lakásgazdálkodás</t>
  </si>
  <si>
    <t>Iparosított tech.lakások felújítása</t>
  </si>
  <si>
    <t>751 153</t>
  </si>
  <si>
    <t>Önkormányzat igazgatási tevékenysége</t>
  </si>
  <si>
    <t xml:space="preserve"> - Lakáscélú támogatás (lakossági, munkáltatói kölcsönök)</t>
  </si>
  <si>
    <t>Testvérvárosi feladatok kialakítása</t>
  </si>
  <si>
    <t>Működési céltartalék egyéb int. kiadásokra</t>
  </si>
  <si>
    <t>Hiteltörlesztés, kamat, kezességvállalás</t>
  </si>
  <si>
    <t>Országgyűlési képviselő választás</t>
  </si>
  <si>
    <t>751 669</t>
  </si>
  <si>
    <t>Tűzvédelem, közbiztonsági feladatok</t>
  </si>
  <si>
    <t>751 670</t>
  </si>
  <si>
    <t>Polgári védelem</t>
  </si>
  <si>
    <t>751 791</t>
  </si>
  <si>
    <t>Közhasznú foglalkoztatás</t>
  </si>
  <si>
    <t>751 834</t>
  </si>
  <si>
    <t>Vízkárelhárítás</t>
  </si>
  <si>
    <t>751 845</t>
  </si>
  <si>
    <t>Környezet és természetvédelmi feladatok</t>
  </si>
  <si>
    <t xml:space="preserve"> - Város és községgazdálkodás</t>
  </si>
  <si>
    <t xml:space="preserve"> - Építés és településfejlesztés</t>
  </si>
  <si>
    <t xml:space="preserve"> - Idegenforgalmi feladatok</t>
  </si>
  <si>
    <t>751 856</t>
  </si>
  <si>
    <t>Települési vízellátás</t>
  </si>
  <si>
    <t xml:space="preserve">  - Címzett támogatásos Újhegy ívóvízellátás bővítés</t>
  </si>
  <si>
    <t>751 867</t>
  </si>
  <si>
    <t>Köztemető fenntartási feladatok</t>
  </si>
  <si>
    <t>751 878</t>
  </si>
  <si>
    <t>Közvilágítás</t>
  </si>
  <si>
    <t>751 889</t>
  </si>
  <si>
    <t>Kistérségi Többcélú Társulás</t>
  </si>
  <si>
    <t>Önkormányzatok elszámolásai</t>
  </si>
  <si>
    <t>751 966</t>
  </si>
  <si>
    <t>Önkorm. feladatokra nem tervezhető elszám.</t>
  </si>
  <si>
    <t>801 115</t>
  </si>
  <si>
    <t xml:space="preserve">Óvodai nevelés: Juniorka Óvoda tám., Bartók Óvoda bővítés, Pirós Óvoda akadálymentesítés </t>
  </si>
  <si>
    <t>801 214</t>
  </si>
  <si>
    <t>Iskolás korúak Ált. iskolai oktatása (tám., Kőkúti Isk. uszoda, Vaszary Is. akadálymentesítése)</t>
  </si>
  <si>
    <t>Szociális intézmények kialakítása (Diák F. u. 1. ingatlan, Idősek Klubja)</t>
  </si>
  <si>
    <t>Szociális ellátás (támogatások)</t>
  </si>
  <si>
    <t>851 967</t>
  </si>
  <si>
    <t>Egészségügyi feladatok</t>
  </si>
  <si>
    <t>852 018</t>
  </si>
  <si>
    <t>Állategészségügyi feladatok</t>
  </si>
  <si>
    <t>Gyermek és Ifjúsági feladatok</t>
  </si>
  <si>
    <t>853 311</t>
  </si>
  <si>
    <t>Rendszeres szociális pénzbeni ellátások</t>
  </si>
  <si>
    <t>Rendszeres gyermekvédelmi pénzbeli ell.</t>
  </si>
  <si>
    <t>Munkanélküliek szociális segélyezése</t>
  </si>
  <si>
    <t>853 344</t>
  </si>
  <si>
    <t>Eseti pénzbeni szociális ellátások</t>
  </si>
  <si>
    <t>Gyámhivatal hivatásos gondnok díja</t>
  </si>
  <si>
    <t>Eseti pénzbeli gyermekvédelmi ellátás</t>
  </si>
  <si>
    <t>901 116</t>
  </si>
  <si>
    <t>Csapadékvízelvezetés</t>
  </si>
  <si>
    <t>Szennyvízelvezetés</t>
  </si>
  <si>
    <t>902 113</t>
  </si>
  <si>
    <t>Települési hulladékok kezelése, köztisztaság</t>
  </si>
  <si>
    <t>924 047</t>
  </si>
  <si>
    <t xml:space="preserve">Sportcélok és feladatok </t>
  </si>
  <si>
    <t>926 018</t>
  </si>
  <si>
    <t>Kulturális feladatok</t>
  </si>
  <si>
    <t>Tatai Televizió kiadásai</t>
  </si>
  <si>
    <t>Városkapu Közhasznú Zrt. kiadásai - közművelődési feladatokra</t>
  </si>
  <si>
    <t>930 910</t>
  </si>
  <si>
    <t>Fürdő és strandszolg.</t>
  </si>
  <si>
    <t>930 921</t>
  </si>
  <si>
    <t>Társadalmi és családi ünnepek</t>
  </si>
  <si>
    <t>Hitelfelvétel</t>
  </si>
  <si>
    <t>Felhalmozási céltartalék - kötvényből pénzügyi befektetésre</t>
  </si>
  <si>
    <t>Pályázat figyelési feladatokra - Városkapu Zrt.</t>
  </si>
  <si>
    <t>Kötvénykibocsátás bevétele</t>
  </si>
  <si>
    <t>Fejlesztési céltartalék kötvényből</t>
  </si>
  <si>
    <t>Felhalmozási céltartalék pályázati önerőre</t>
  </si>
  <si>
    <t>Polgármesteri Hivatal feladatainak költségvetése összesen:</t>
  </si>
  <si>
    <t>Közterület-felügyelet</t>
  </si>
  <si>
    <t>Kisebbségi Önkormányzatok</t>
  </si>
  <si>
    <t>751164</t>
  </si>
  <si>
    <t>Német Kisebbségi Önkormányzat</t>
  </si>
  <si>
    <t>Lengyel Kisebbségi Önkormányzat</t>
  </si>
  <si>
    <t>Cigány Kisebbségi Önkormányzat</t>
  </si>
  <si>
    <t>Kisebbségi Önkormányzatok összesen</t>
  </si>
  <si>
    <t>Mindösszesen:</t>
  </si>
  <si>
    <t>Intézmények Gazdasági Hivatalához tartozó részben önálló intézmények 2008. évi költségvetése</t>
  </si>
  <si>
    <t>Költségvetési alcím megnevezése</t>
  </si>
  <si>
    <t>Egyéb saját bevétel</t>
  </si>
  <si>
    <t>Egyéb saját bevételből ellátottak étkezési térítési díj bevétele</t>
  </si>
  <si>
    <t>ÁFA</t>
  </si>
  <si>
    <t>Kamat-bevételek</t>
  </si>
  <si>
    <t>Átvett pénzeszközök</t>
  </si>
  <si>
    <t>Támogatásértékű bevétel</t>
  </si>
  <si>
    <t>Tárgyi eszköz, immat. javak értékesítése</t>
  </si>
  <si>
    <t>Bevételek összesen</t>
  </si>
  <si>
    <t>Kiadások összesen</t>
  </si>
  <si>
    <t>működési célra</t>
  </si>
  <si>
    <t>felhalmozási célra</t>
  </si>
  <si>
    <t>pénzforalom nélküli</t>
  </si>
  <si>
    <t>előző évi átvétele</t>
  </si>
  <si>
    <t>M.adókat terhelő jár.</t>
  </si>
  <si>
    <t>Dologiból ellátottakra vonatkozó élelmiszer beszerzés és vásárolt élelmezés</t>
  </si>
  <si>
    <t>Pénzbeli juttatás</t>
  </si>
  <si>
    <t>Fürdő utcai Óvoda</t>
  </si>
  <si>
    <t>Mód.(VI.25.)</t>
  </si>
  <si>
    <t>Kálvária utcai Óvoda</t>
  </si>
  <si>
    <t>Szivárvány Óvoda</t>
  </si>
  <si>
    <t>Kuckó Óvoda</t>
  </si>
  <si>
    <t>Geszti Óvoda</t>
  </si>
  <si>
    <t>Bartók B. utcai Óvoda</t>
  </si>
  <si>
    <t>Kertvárosi Óvoda</t>
  </si>
  <si>
    <t>Piros Óvoda</t>
  </si>
  <si>
    <t>Bergengócia Óvoda</t>
  </si>
  <si>
    <t>Új Úti Bölcsőde</t>
  </si>
  <si>
    <t>Fazekas Utcai Általános Iskola</t>
  </si>
  <si>
    <t>Vaszary J. Általános Iskola</t>
  </si>
  <si>
    <t>Vaszary-Jázmin Tagint.</t>
  </si>
  <si>
    <t>Vaszary összesen</t>
  </si>
  <si>
    <t>Kőkúti Általános Iskola</t>
  </si>
  <si>
    <t>Kőkúti Általános Iskola - Fazekas U. Tagintézmény</t>
  </si>
  <si>
    <t>Kőkúti Összesen</t>
  </si>
  <si>
    <t>Menner B. Zeneiskola</t>
  </si>
  <si>
    <t>Móricz Zs. Könyvtár</t>
  </si>
  <si>
    <t>Szociális Alapellátó Intézmény</t>
  </si>
  <si>
    <t>Kvi. alcímek és szakf. Összesen:</t>
  </si>
  <si>
    <t>6. sz. melléklet</t>
  </si>
  <si>
    <t>2008. évi felújítások célonként (ÁFA-val)</t>
  </si>
  <si>
    <t>E Ft-ban</t>
  </si>
  <si>
    <t>Ebből zárolt</t>
  </si>
  <si>
    <t xml:space="preserve"> - Agostyáni u. 1-3. épület villamos és vízhálózat leválasztás, ablak csere, garázskapu</t>
  </si>
  <si>
    <t xml:space="preserve"> - Eötvös József Gimnázium épület rekonstrukció (pályázati önerő)</t>
  </si>
  <si>
    <t xml:space="preserve"> - Eötvös József Gimnázium sportcsarnok tetőfelújítás pályázati önerő</t>
  </si>
  <si>
    <t xml:space="preserve"> - Panel Program - 19 társasház energiatak. felújítása</t>
  </si>
  <si>
    <t xml:space="preserve"> - Panel Program - 16 társasház fűtéskorszerűsítésének </t>
  </si>
  <si>
    <t xml:space="preserve"> - Művelődési Ház tetőfelülvizsgálat és helyreállítás</t>
  </si>
  <si>
    <t xml:space="preserve"> - Tourinform Iroda - tetőfelújítás</t>
  </si>
  <si>
    <t xml:space="preserve"> - Bajcsy Zs. u. felújítás (Újvilág u. és Új u. között) (kötvényből 10.150 E Ft)</t>
  </si>
  <si>
    <t xml:space="preserve"> - József Attila út melletti külterület vízrendezés tervezése (kötvényből 6.000 E Ft)</t>
  </si>
  <si>
    <t xml:space="preserve"> - Útburkolat felújítások pályázati lehetőségekkel, központosított támogatással (pályázati önrész - kötvényből 21.150 E Ft)</t>
  </si>
  <si>
    <t xml:space="preserve">  -- Öveges utca belterületi közút burkolat felújítása</t>
  </si>
  <si>
    <t xml:space="preserve">  -- Kocsi utca belterületi közút burkolat felújítása</t>
  </si>
  <si>
    <t xml:space="preserve">  -- Veres Péter utca belterületi közút burkolatfelújítása</t>
  </si>
  <si>
    <t xml:space="preserve"> - Városi díszkivilágítás bővítés</t>
  </si>
  <si>
    <t xml:space="preserve"> - Körforgalmi szökőkút felújítás</t>
  </si>
  <si>
    <t xml:space="preserve"> - Szabadtéri Színpad és Edzőtábor között kábelkiváltás</t>
  </si>
  <si>
    <t xml:space="preserve"> - ÉDV. Zrt. szennyvízelvezető közművek felújítása</t>
  </si>
  <si>
    <t xml:space="preserve"> - PH. Akadálymentesítés (kötvényből 6.100 E Ft), villanyszerelés, WC-k felújítása, irattár és padló</t>
  </si>
  <si>
    <t xml:space="preserve"> - Vaszary János Ált. Iskola akadálymentesítése (pályázati önerő)</t>
  </si>
  <si>
    <t xml:space="preserve"> - Piros Óvoda akadálymentesítése (pályázati önerő)</t>
  </si>
  <si>
    <t xml:space="preserve"> - Árpád-házi Szent Erzsébet Szakkórház és Rendelőintézet - irattár kialakítása</t>
  </si>
  <si>
    <t xml:space="preserve"> - 3. Sz. fogorvosi körzet alapellátási feladatainak biztosítása</t>
  </si>
  <si>
    <t xml:space="preserve"> - Vértesszőlősi út felújítás</t>
  </si>
  <si>
    <t xml:space="preserve"> - Keszthelyi u. 3. 1/1. lakás felújítás</t>
  </si>
  <si>
    <t xml:space="preserve"> - Eötvös József Gimnázium tetőfedési munkára </t>
  </si>
  <si>
    <t xml:space="preserve"> - Eötvös József Gimnázium Kollégium tetőfedési munkára</t>
  </si>
  <si>
    <t xml:space="preserve"> - 2008. évi Panel Program színdinamikai tervei (kötvényből)</t>
  </si>
  <si>
    <t xml:space="preserve"> - Dornyai és Perényi u. járda felújítás (képviselői keret)</t>
  </si>
  <si>
    <t xml:space="preserve"> - Kórház tetőjavítási tervek</t>
  </si>
  <si>
    <t xml:space="preserve"> - Keszthelyi u. parkolók felújítása</t>
  </si>
  <si>
    <t xml:space="preserve"> - Spar mögötti járda felújítása (képviselői keret)</t>
  </si>
  <si>
    <t xml:space="preserve"> - Csillagvizsgáló felújítási terve</t>
  </si>
  <si>
    <t xml:space="preserve"> - Kórházi tetőszerkezet teljes felújítása</t>
  </si>
  <si>
    <t xml:space="preserve"> - Rendelőfelújítás</t>
  </si>
  <si>
    <t>Kálvária Óvoda</t>
  </si>
  <si>
    <t>Felnőtt WC átalakítása, korszerűsítése, 1. Sz. csoportszoba aljzatburkolat csere</t>
  </si>
  <si>
    <t>Fürdő U. Óvoda</t>
  </si>
  <si>
    <t xml:space="preserve">Vizesblokk korszerűsítés, átépítés, tetőfelújítás, </t>
  </si>
  <si>
    <t>Csoportszoba felújítása, aljzatburkolat, udvari játékok cseréje, kerítésjavítás</t>
  </si>
  <si>
    <t xml:space="preserve">4 db vizesblokk felújítás, központi fűtés teljes felújítása, </t>
  </si>
  <si>
    <t>Elektromos hálózat csere I. szakasz, vízvezeték nyomócső csere</t>
  </si>
  <si>
    <t>Új úti Bölcsőde</t>
  </si>
  <si>
    <t xml:space="preserve">Fűtéskorszerűsítés befejező ütem, felnőtt vendég WC-k felújítása </t>
  </si>
  <si>
    <t>Vaszary Iskola</t>
  </si>
  <si>
    <t>Tetőfelújítás</t>
  </si>
  <si>
    <t>Vaszary Iskola - Jázmin u. Tagintézménye</t>
  </si>
  <si>
    <t>Tornaterem tetőfelújítás</t>
  </si>
  <si>
    <t>Tornatermi öltözők, zuhanyzó felújítása</t>
  </si>
  <si>
    <t>7. sz. melléklet</t>
  </si>
  <si>
    <t>2008. évi beruházási kiadások feladatonként (ÁFA-val)</t>
  </si>
  <si>
    <t xml:space="preserve">E Ft-ban </t>
  </si>
  <si>
    <t xml:space="preserve"> - Számítástechnikai fejlesztések + gépek, berendezések</t>
  </si>
  <si>
    <t xml:space="preserve"> - Útépítésekhez tervezés (kötvényből 8.000 E Ft)</t>
  </si>
  <si>
    <t xml:space="preserve"> - Útépítési feladatok kötelezettség vállalással terhelten:</t>
  </si>
  <si>
    <t xml:space="preserve">    -- Pakoló építés </t>
  </si>
  <si>
    <t xml:space="preserve">    -- Vértesszőlősi úti forgalomcsillapítás pályázati önrésze</t>
  </si>
  <si>
    <t xml:space="preserve">    -- Almási út - Május 1. út direktága és kapcsolódó feladatok tervezése és lebonyolítás</t>
  </si>
  <si>
    <t xml:space="preserve">    -- József A. út korszerűsítés tervezése</t>
  </si>
  <si>
    <t xml:space="preserve">    -- Pakolási koncepció készítése</t>
  </si>
  <si>
    <t xml:space="preserve"> - Szilárd burkolattal nem rendelkező útépítés (Nagy L. u., Váci M. u., Latinka u. I. ütem)</t>
  </si>
  <si>
    <t xml:space="preserve"> - Járdaépítések</t>
  </si>
  <si>
    <t xml:space="preserve"> - Közvilágítás bővítése (gyalogátkelők)</t>
  </si>
  <si>
    <t xml:space="preserve"> - Agostyáni úti közvilágítás bővítése (vasúti átjáró és Feszty út között)</t>
  </si>
  <si>
    <t xml:space="preserve"> - Tópart sétány közvílágítás bővítése</t>
  </si>
  <si>
    <t xml:space="preserve"> - Tata Újhegy vízellátás fejlesztése - pótmunka</t>
  </si>
  <si>
    <t xml:space="preserve"> - Szennyvízcsatorna-hálózat bővítés - Újhegy, Zrinyi u., Temesvári u. </t>
  </si>
  <si>
    <t xml:space="preserve"> - Köztéri játszóterek - új eszközkihelyzések, mobil WC</t>
  </si>
  <si>
    <t xml:space="preserve"> - Kistérségi tanuszoda építés 2008. évi költsége</t>
  </si>
  <si>
    <t xml:space="preserve"> - Környezet- és természetvédelmi beruházási feladatok</t>
  </si>
  <si>
    <t xml:space="preserve">   -- Fényes fürdő sport medence környezetének rendezése</t>
  </si>
  <si>
    <t xml:space="preserve">   -- Karsztforrásokkal összefüggő feladatok </t>
  </si>
  <si>
    <t xml:space="preserve">   -- Területvásárlás új komposztáló és gyűjtőpont megvalósításához</t>
  </si>
  <si>
    <t xml:space="preserve"> - Újhegy közút céljára kisajátítás</t>
  </si>
  <si>
    <t xml:space="preserve"> - Agostyán, Kert u. kialakításhoz kisajátítás</t>
  </si>
  <si>
    <t xml:space="preserve"> - Bacsó Béla lakótelep tulajdonjog megszerzésével kapcsolatos költség</t>
  </si>
  <si>
    <t xml:space="preserve"> - Fényes-fürdőn faház vásárlás 1.500 E Ft, 2007. évi faház vásárlás 1.000 E Ft</t>
  </si>
  <si>
    <t xml:space="preserve"> - Kocsi úti Idősek Klubja - telephely áthelyezés</t>
  </si>
  <si>
    <t xml:space="preserve"> - Közterület felügyelet - 2 db robogó, számítástechnikai eszköz és fényképezőgép</t>
  </si>
  <si>
    <t xml:space="preserve"> - Jelzőrendszeres házi segítségnyújtás bevezetésének előkészítése (pályázati önrész)</t>
  </si>
  <si>
    <t xml:space="preserve"> - Tatai Mezőgazdasági Rt-től telekvásárlás</t>
  </si>
  <si>
    <t xml:space="preserve"> - Által-ér kerékpárút </t>
  </si>
  <si>
    <t xml:space="preserve"> - Tata, Boróka u. szelektív hulladék tároló</t>
  </si>
  <si>
    <t xml:space="preserve"> - Gyalogátkelőhelyek tervezéséhez</t>
  </si>
  <si>
    <t xml:space="preserve"> - Történelmi emléktábla (Polgármesteri Hivatal homlokzatán)</t>
  </si>
  <si>
    <t>Kötvénybevételből megvalósításra kerülő beruházások 2008. évi üteme:</t>
  </si>
  <si>
    <t xml:space="preserve"> - Déli Ipari Park feltáró út kivitelezés önkormányzati rész</t>
  </si>
  <si>
    <t xml:space="preserve"> - Bartók Béla Óvoda bővítés, előkészítés, tervezés</t>
  </si>
  <si>
    <t xml:space="preserve"> - Tata, Kossuth tér és környezetének rehabilitációja (pályázati önrész)</t>
  </si>
  <si>
    <t xml:space="preserve"> - Angol-park és Szabadtéri Színpad rekonstrukciója (pályázati önrész)</t>
  </si>
  <si>
    <t xml:space="preserve"> - Szent Kereszt Templom és környezetének rekonstrukicója - konzorciális megállapodás</t>
  </si>
  <si>
    <t xml:space="preserve"> - Május 1. Út korforgalom direktágak kivitelezése (pályázati önerő)</t>
  </si>
  <si>
    <t xml:space="preserve"> - "Kamaszpark" kialakítás (pályázati önerő)</t>
  </si>
  <si>
    <t xml:space="preserve"> - Angolkert (Kristály-fürdő) pályázati előkészítés</t>
  </si>
  <si>
    <t xml:space="preserve"> - Útépítési tervek (Új piacteret feltáró út, Kossuth tér átépítésével kapcsolatos közlekedés és közműépítés, Komáromi u. felújítás, Május 1. úton gyalogátkelőhelyek, az 1. sz. főút és Komárom - Tatabánya közötti 8139-es összekötő út közötti kapcsolat kialakíthatóságának vizsgálata)</t>
  </si>
  <si>
    <t xml:space="preserve"> - Járdaépítés (Zrinyi u. és Gesztenye fasor, Szilágyi u., Agostyáni úton a Révai és Feszty Árpád u. között)</t>
  </si>
  <si>
    <t xml:space="preserve"> - Kerékpárút tervek (Baji út mellett - 2000 E Ft, Öreg tó körül - 3.000 E Ft)</t>
  </si>
  <si>
    <t xml:space="preserve"> - Fényes fürdőn faház és üdülőház vásárlás </t>
  </si>
  <si>
    <t xml:space="preserve"> - Neszmélyi borút </t>
  </si>
  <si>
    <t xml:space="preserve"> - Intézmények energiatakarékos felújítására - pályázat előkészítés</t>
  </si>
  <si>
    <t xml:space="preserve"> - Pannon Gastroland Zrt-ben üzletrész</t>
  </si>
  <si>
    <t xml:space="preserve"> - Vizipark Kft-ben üzletrész</t>
  </si>
  <si>
    <t xml:space="preserve"> - Kocsi utca - terület vásárlás</t>
  </si>
  <si>
    <t xml:space="preserve"> - Tata Ipari és Logisztikai Parkban üzletrész</t>
  </si>
  <si>
    <t xml:space="preserve"> - Agostyáni Árendás patak melletti partfalra vasbeton védmű</t>
  </si>
  <si>
    <t xml:space="preserve"> - Tájhasználati és környezet terhelhetőségi tanulmány  - Öreg-tó és környéke</t>
  </si>
  <si>
    <t xml:space="preserve"> - Ingatlan vásárlás (Hajdú u. 1.)</t>
  </si>
  <si>
    <t xml:space="preserve"> -védőnői szolgálat, eszköz beszerzés (számítőgépbeszerzés, vérnyomásmérő, hallás vizsgáló, minimum feltételek biztosítása)</t>
  </si>
  <si>
    <t xml:space="preserve"> - Kertvárosi Óvoda - üstvásárlás, udvari játék</t>
  </si>
  <si>
    <t xml:space="preserve"> - Kőkúti Általános Iskola - gépkocsi vásárlás, beépített szekrény, nyomtató</t>
  </si>
  <si>
    <t xml:space="preserve"> - Fürdő u. Óvoda</t>
  </si>
  <si>
    <t xml:space="preserve"> - Geszti Óvoda - udvari játék</t>
  </si>
  <si>
    <t xml:space="preserve"> - Menner B. Zeneiskola - hangszer </t>
  </si>
  <si>
    <t xml:space="preserve"> - Móricz Zs. Könyvtár - eszközfejlesztés</t>
  </si>
  <si>
    <t xml:space="preserve"> - Kálvária utcai Óvoda</t>
  </si>
  <si>
    <t xml:space="preserve"> - Szivárvány Óvoda</t>
  </si>
  <si>
    <t xml:space="preserve"> - Kuczkó Óvoda</t>
  </si>
  <si>
    <t xml:space="preserve"> - Bartók Béla u. Óvoda</t>
  </si>
  <si>
    <t xml:space="preserve"> - Piros Óvoda</t>
  </si>
  <si>
    <t xml:space="preserve"> - Szociális Alapellátó Intézmény (számítógép beszerzés, robogó, házi segítségnyújtás)</t>
  </si>
  <si>
    <t xml:space="preserve"> - Fazekas utcai Általános Iskola - beépített szekrény</t>
  </si>
  <si>
    <t xml:space="preserve"> - IGH számítógép vásárlás (3 db)</t>
  </si>
  <si>
    <t xml:space="preserve">8.sz. melléklet </t>
  </si>
  <si>
    <t>Tata Város Önkormányzata által folyósított 2008. évi ellátások alakulásának részletezése</t>
  </si>
  <si>
    <t>(E Ft-ban)</t>
  </si>
  <si>
    <t>Lehívható központi támogatás</t>
  </si>
  <si>
    <t>Tartósan munkanélküliek rendszeres szociális segélye</t>
  </si>
  <si>
    <t>Rendszeres szociális segély</t>
  </si>
  <si>
    <t>Időskorúak járadéka</t>
  </si>
  <si>
    <t>Lakásfenntartási támogatás (normatív)</t>
  </si>
  <si>
    <t>Lakásfenntartási támogatás (helyi megállapítás)</t>
  </si>
  <si>
    <t>Adósságkezelési szolgáltatással kapcsolatos támogatás</t>
  </si>
  <si>
    <t>Ápolási díj (normatív)</t>
  </si>
  <si>
    <t>Ápolási díj (helyi megállapítás)</t>
  </si>
  <si>
    <t>Átmeneti segély</t>
  </si>
  <si>
    <t>Temetési segély</t>
  </si>
  <si>
    <t>Rendszeres gyermekvédelmi támogatás (normatív)</t>
  </si>
  <si>
    <t>Rendkívüli gyermekvédelmi támogatás (helyi megállapítás)</t>
  </si>
  <si>
    <t>Tatai fiatalok életkezdési támogatásához</t>
  </si>
  <si>
    <t>Mozgáskorlátozottak közlekedési támogatása</t>
  </si>
  <si>
    <t>Közlekedési támogatás tanulóknak</t>
  </si>
  <si>
    <t>Nyári gyermekétkeztetés</t>
  </si>
  <si>
    <t>Otthonteremtési támogatás</t>
  </si>
  <si>
    <t>Rászorultságtól függő pénzbeli szociális, gyermekvédelmi ellátások összesen</t>
  </si>
  <si>
    <t>Házi segítségnyújtás előtti szakértői vizsgálatra</t>
  </si>
  <si>
    <t>Egészségügyi szolgáltatásra való jogosultság</t>
  </si>
  <si>
    <t>Köztemetés</t>
  </si>
  <si>
    <t>Közgyógyellátás</t>
  </si>
  <si>
    <t>Természetben nyújtott átmeneti segély</t>
  </si>
  <si>
    <t>Természetben nyújtott ellátások összesen</t>
  </si>
  <si>
    <t>Önkormányzatok által folyósított szociális, gyermekvédelmi ellátások összesen:</t>
  </si>
  <si>
    <t xml:space="preserve">Ápolási díj járulék 21 % </t>
  </si>
  <si>
    <t xml:space="preserve"> - normatív</t>
  </si>
  <si>
    <t xml:space="preserve"> - méltányosság </t>
  </si>
  <si>
    <t>9. sz. melléklet</t>
  </si>
  <si>
    <t>Pénzeszközátadások, támogatások 2008. évi előirányzata</t>
  </si>
  <si>
    <t>Működési célú pénzeszközátadások és támogatások a Polgármesteri Hivatalnál:</t>
  </si>
  <si>
    <t xml:space="preserve"> - Tatai Városgazda Kht. bér- és működési támogatás</t>
  </si>
  <si>
    <t xml:space="preserve"> - TOURINFORM Iroda támogatása - Városkapú Zrt.</t>
  </si>
  <si>
    <t xml:space="preserve"> - Juniorka Óvoda alapítványi támogatása</t>
  </si>
  <si>
    <t xml:space="preserve"> - Tanulmányi ösztöndíjra (Mecénás közalap, Bursa Hungarica)</t>
  </si>
  <si>
    <t xml:space="preserve"> - Színes Iskola támogatása</t>
  </si>
  <si>
    <t xml:space="preserve"> - Juniorka Bölcsőde támogatása</t>
  </si>
  <si>
    <t xml:space="preserve"> - Máltai Szeretetszolgálat támogatása</t>
  </si>
  <si>
    <t xml:space="preserve"> - Szociális gyermekjóléti és egészségvédelmi pályázatokra </t>
  </si>
  <si>
    <t xml:space="preserve"> - Vöröskereszt tatai szervezetének támogatása</t>
  </si>
  <si>
    <t xml:space="preserve"> - Háziorvosok szerződés szerinti támogatása</t>
  </si>
  <si>
    <t xml:space="preserve"> - Sport támogatások:</t>
  </si>
  <si>
    <t xml:space="preserve">   -- Tatai Sportegyesület                                     </t>
  </si>
  <si>
    <t xml:space="preserve">   -- THAC támogatása                                    </t>
  </si>
  <si>
    <t xml:space="preserve">   -- THAC - kézilabda szakosztály férfi csapata</t>
  </si>
  <si>
    <t xml:space="preserve">   -- OMS Vívó SE                          </t>
  </si>
  <si>
    <t xml:space="preserve">   -- Vízi- és Szabadidősport  Alapítvány - kajakház üzemeltetés           </t>
  </si>
  <si>
    <t xml:space="preserve"> - Sport pályázatokra</t>
  </si>
  <si>
    <t xml:space="preserve"> - Polgárőr Egyesület támogatása</t>
  </si>
  <si>
    <t xml:space="preserve"> - Tatai TV. Közalapítvány támogatására</t>
  </si>
  <si>
    <t xml:space="preserve"> - Környezetvédelmi támogatásra</t>
  </si>
  <si>
    <t xml:space="preserve"> - Víz - Zene - Virág Fesztivál Egyesület támogatása</t>
  </si>
  <si>
    <t xml:space="preserve"> - Concerto Kht. támogatása</t>
  </si>
  <si>
    <t xml:space="preserve"> - Kenderke Néptánc Egyesület támogatása - Tatai Sokadalomra</t>
  </si>
  <si>
    <t xml:space="preserve"> - Barokk Fesztivál</t>
  </si>
  <si>
    <t xml:space="preserve"> - Művészeti Iskola támogatása - Református Egyház, Kenderke</t>
  </si>
  <si>
    <t xml:space="preserve"> - Kuny Domokos Múzeum támogatása (ebből Zsinagóga körüli parkra 300 E Ft)</t>
  </si>
  <si>
    <t xml:space="preserve"> - Kulturális pályázatokra</t>
  </si>
  <si>
    <t xml:space="preserve"> - Oktatási és ifjúsági pályázatokra 3.000 E Ft, Diákönkormányzat kiadásaira 500 E Ft</t>
  </si>
  <si>
    <t xml:space="preserve"> - Menner Bernát Zeneiskola fúvószenekar támogatása</t>
  </si>
  <si>
    <t xml:space="preserve"> - Közművelődési feladatok ellátására Városkapu Zrt-nek </t>
  </si>
  <si>
    <t xml:space="preserve"> - Pályázat figyelési feladatokra Városkapu Zrt-nak</t>
  </si>
  <si>
    <t xml:space="preserve"> - TIT KEM Egyesület támogatása</t>
  </si>
  <si>
    <t xml:space="preserve"> - Pötörke Népművészeti Egyesület</t>
  </si>
  <si>
    <t xml:space="preserve"> - Mozgáskorlátozottak KEM-i Egyesületének támogatása</t>
  </si>
  <si>
    <t xml:space="preserve"> - Vizitdíj</t>
  </si>
  <si>
    <t xml:space="preserve"> - Népszavazásra</t>
  </si>
  <si>
    <t xml:space="preserve"> - Könytári és közművelődési érdekeltségnövelő támogatás (Városkapu Zrt-nek)</t>
  </si>
  <si>
    <t xml:space="preserve"> - Tata Távhő támogatása</t>
  </si>
  <si>
    <t xml:space="preserve"> - Polgárőrségnek - bűnmegelőzési pályázatból</t>
  </si>
  <si>
    <t xml:space="preserve"> - Agostyáni önkéntes Tűzoltó Egyesületnek</t>
  </si>
  <si>
    <t xml:space="preserve"> - "Szorgalmas Diák" ösztöndíj támogatás</t>
  </si>
  <si>
    <t xml:space="preserve"> - Kőkúti Sasok DSE</t>
  </si>
  <si>
    <t xml:space="preserve"> - Tatai Mecénás Közalapítványnak támogatás</t>
  </si>
  <si>
    <t xml:space="preserve"> - Német Kisebbségi Önkormányzat támogatása - Gerlingenből</t>
  </si>
  <si>
    <t xml:space="preserve"> - Moldvai Magyar Okt. Alapítványnak</t>
  </si>
  <si>
    <t xml:space="preserve"> - Lengyel Kisebbségi Önkormányzat - Polgármesteri keretből</t>
  </si>
  <si>
    <t xml:space="preserve"> - Szent Márton Kamara Kórus támogatása</t>
  </si>
  <si>
    <t xml:space="preserve"> - Eszterházy Énekegyüttes támogatása</t>
  </si>
  <si>
    <t xml:space="preserve"> - Gondozási díj</t>
  </si>
  <si>
    <t xml:space="preserve"> - Vértes Volán részére helyi közlekedés támogatás</t>
  </si>
  <si>
    <t>Polgármesteri keretből:</t>
  </si>
  <si>
    <t xml:space="preserve"> - KEM Speciális Szakiskola, Diákotthon támogatása</t>
  </si>
  <si>
    <t xml:space="preserve"> - Praxis Bt-nek ált. működési támogatás</t>
  </si>
  <si>
    <t xml:space="preserve"> - Pro Minoritate részére támogatás</t>
  </si>
  <si>
    <t xml:space="preserve"> - Rákoczi Szövetségnek támogatás</t>
  </si>
  <si>
    <t xml:space="preserve"> - Polgármesteri Keretből:</t>
  </si>
  <si>
    <t xml:space="preserve">   -- Szakszervezet</t>
  </si>
  <si>
    <t xml:space="preserve">   -- Palánták Football Club - </t>
  </si>
  <si>
    <t xml:space="preserve">   -- OMS - Tata Vívó Egyesület</t>
  </si>
  <si>
    <t>Felhalmozási célú pénzeszközátadások és támogatások:</t>
  </si>
  <si>
    <t xml:space="preserve"> - M.S. Közalapítvány támogatása</t>
  </si>
  <si>
    <t xml:space="preserve"> - Lakáscélú szociális támogatás végleges jelleggel</t>
  </si>
  <si>
    <t xml:space="preserve"> - Polgárdi Önkormányzat komplex hulladékgazd. Rendszer (100 Ft/fő)</t>
  </si>
  <si>
    <t xml:space="preserve"> - Tatabányai Tűzoltóság eszközfejlesztésére</t>
  </si>
  <si>
    <t xml:space="preserve"> - Tatai Televízió Közalapítvány felhalmozási célú támogatása</t>
  </si>
  <si>
    <t xml:space="preserve"> - Közműfejlesztésre lakosságnak </t>
  </si>
  <si>
    <t xml:space="preserve"> - Kötvényből Panel Program támogatása</t>
  </si>
  <si>
    <t xml:space="preserve"> - Közlekedés biztonsági beavatkozás társinanszírozása</t>
  </si>
  <si>
    <t xml:space="preserve">Tata Város Polgármesteri Hivatal </t>
  </si>
  <si>
    <t>támogatásértékű bevételei és államháztartáson kívülről átvett pénzeszközeinek</t>
  </si>
  <si>
    <t>2008. évi alakulása</t>
  </si>
  <si>
    <t>Támogatás értékű működési bevételek</t>
  </si>
  <si>
    <t>Elkülönített alapoktól közhasznúra átvett (munkatapasztalat, közhasznú fogl.)</t>
  </si>
  <si>
    <t>Kistérségi Többcélú Társulástól társulási felad.</t>
  </si>
  <si>
    <t>Mozgáskorlátozottak támogatása</t>
  </si>
  <si>
    <t>Tardostól zenei alapfokú oktatáshoz</t>
  </si>
  <si>
    <t>Érettségi vizsgához</t>
  </si>
  <si>
    <t>Bűnmegelőzési pályázat</t>
  </si>
  <si>
    <t>Ifjúsági referens bére</t>
  </si>
  <si>
    <t>Kiegészítő támogatás művészeti oktatásnak</t>
  </si>
  <si>
    <t>Sport pályázat</t>
  </si>
  <si>
    <t>Házi segítségnyújtás szakértői bizottság működéséhez</t>
  </si>
  <si>
    <t>Népszavazáshoz</t>
  </si>
  <si>
    <t>Lengyel Kisebbség - pályázathoz</t>
  </si>
  <si>
    <t>Működési célra átvett bevételek</t>
  </si>
  <si>
    <t xml:space="preserve"> - Gerlingentől támogatás</t>
  </si>
  <si>
    <t xml:space="preserve"> - Német Kisebbségi Önkormányzat Gerlingentől kapott támogatása</t>
  </si>
  <si>
    <t xml:space="preserve"> - Külföldről átvett</t>
  </si>
  <si>
    <t xml:space="preserve"> - Lengyel Kisebbségi Önkormányzatnak Polgármesteri keretből</t>
  </si>
  <si>
    <t xml:space="preserve"> - Lengyel Kisebbségi Önkormányzat - Etnikai Kisebbségről</t>
  </si>
  <si>
    <t>Támogatás értékű felhalmozási célú bevételek</t>
  </si>
  <si>
    <t>KDRFÜ Bajcsy Zs. U. burkolat felújítás</t>
  </si>
  <si>
    <t>Panel Program és fűtés korszerűsítés állami támogatása</t>
  </si>
  <si>
    <t>Felhalmozási célra átvett pénzeszköz államháztartáson kívülről</t>
  </si>
  <si>
    <t>Váralja csatorna közmű befizetés zárolt tartalékba (Váralja csatorna lakosságtól)</t>
  </si>
  <si>
    <t>Váralja csatorna közmű befizetés zárolt tartalékba (MS. Közalapítvány)</t>
  </si>
  <si>
    <t>Egyéb víziközmű befizetések (lakossági)</t>
  </si>
  <si>
    <t>Panelprogramra társasházi önrész befizetések</t>
  </si>
  <si>
    <t>Újhegy ivóvízellátás fejlesztéshez címzett támogatás</t>
  </si>
  <si>
    <t>Újhegy ivóvízellátás fejlesztéshez közműfejlesztési hozzájárulás</t>
  </si>
  <si>
    <t>Vízműtől felhalmozási célra átvett</t>
  </si>
  <si>
    <t>Tájékoztatás céljából</t>
  </si>
  <si>
    <t xml:space="preserve">Kötvénykibocsátásból rendelkezésre álló fejlesztési </t>
  </si>
  <si>
    <t>forrás felhasználás (E Ft-ban)</t>
  </si>
  <si>
    <t>Kötvénykibocsátásból fejlesztési forrás összege</t>
  </si>
  <si>
    <t>Kötvénykibocsátásból 2008. évi tervezett hozam</t>
  </si>
  <si>
    <t>Kötvény 2008. évi kamata</t>
  </si>
  <si>
    <t>Felhasználási javaslat:</t>
  </si>
  <si>
    <t>Képviselő-testületi döntés kötelezettség-vállalásra</t>
  </si>
  <si>
    <t>2008. évi költségvetésben tervezett összeg</t>
  </si>
  <si>
    <t>Mód. (V.28.)</t>
  </si>
  <si>
    <t>Kedvezőtlen kamatozású hiteltartozás visszafizetése</t>
  </si>
  <si>
    <t>Beruházási feladatok 2008. évi költségvetésből:</t>
  </si>
  <si>
    <t xml:space="preserve"> - Déli Ipari Park feltáró út építéséhez önkormányzati rész, szénhidrogén vezeték kiváltás</t>
  </si>
  <si>
    <t xml:space="preserve"> - Eötvös József Gimnázium épület rekonstrukció (pályázati önrész)</t>
  </si>
  <si>
    <t xml:space="preserve"> - Bartók Béla u. Óvoda bővítés, előkészítési költsége</t>
  </si>
  <si>
    <t xml:space="preserve"> - Tata, Kossuth tér és környezetének rehabilitácója </t>
  </si>
  <si>
    <t xml:space="preserve">   (25 %-os önrész biztosítása pályázathoz)</t>
  </si>
  <si>
    <t xml:space="preserve"> - Angolpark és Szabadtéri Színpad rekonstrukciója</t>
  </si>
  <si>
    <t xml:space="preserve">   (15 %-os pályázati önrész)</t>
  </si>
  <si>
    <t xml:space="preserve"> - Szent Kereszt Templom és környezetének felújítása</t>
  </si>
  <si>
    <t xml:space="preserve">   (konzorciális megállapodás alapján)</t>
  </si>
  <si>
    <t xml:space="preserve"> - Május 1. U. körforgalom direktágak kivitelezése</t>
  </si>
  <si>
    <t xml:space="preserve">   (pályázati önerő)</t>
  </si>
  <si>
    <t xml:space="preserve"> - "Kamaszpark" kialakítás (pályázati előkészítés)</t>
  </si>
  <si>
    <t xml:space="preserve"> - Kocsi u. területvásárlás</t>
  </si>
  <si>
    <t xml:space="preserve"> - Tatai Ipari és Logisztikai Parkban üzletrész</t>
  </si>
  <si>
    <t xml:space="preserve"> - Tájhasználati és környezet terhelhetőségi tanulmány - Öreg-tó és környéke</t>
  </si>
  <si>
    <t xml:space="preserve"> - Egyéb útépítési tervek</t>
  </si>
  <si>
    <t xml:space="preserve"> - Ingatlan vásárlás (Hajdu u. 1.)</t>
  </si>
  <si>
    <t>Felújítási feladatok kiegészítése:</t>
  </si>
  <si>
    <t xml:space="preserve"> - Polgármesteri Hivatal akadálymentesítéséhez kiegészítés</t>
  </si>
  <si>
    <t xml:space="preserve"> - Önkormányzati szilárd burkolatú belterületi közútak burkolat felújításának támogatására (Öveges u., Kocsi utca, Veres Péter utca)</t>
  </si>
  <si>
    <t xml:space="preserve"> - 2008. évi Panel Program színdinamikai tervei</t>
  </si>
  <si>
    <t xml:space="preserve"> - Bajcsy Zs. U. felújítás</t>
  </si>
  <si>
    <t xml:space="preserve"> - József A. u. melletti külterület vízrendezés tervezése</t>
  </si>
  <si>
    <t>Panel Programhoz felhalmozási célú pénzeszköz átadás</t>
  </si>
  <si>
    <t>Öko program</t>
  </si>
  <si>
    <t>Tagi kölcsön Fényes-fürdő Kft-nek</t>
  </si>
  <si>
    <t xml:space="preserve"> - Letéti számlára utalt összeg adóskockázat címén</t>
  </si>
  <si>
    <t>Tartalékba helyezett összeg a 2008. évi költségvetésben: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</si>
</sst>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"/>
    <numFmt numFmtId="166" formatCode="@"/>
    <numFmt numFmtId="167" formatCode="#,##0;\-#,##0"/>
    <numFmt numFmtId="168" formatCode="YYYY\-MM\-DD"/>
  </numFmts>
  <fonts count="32">
    <font>
      <sz val="10"/>
      <name val="Arial CE"/>
      <family val="2"/>
    </font>
    <font>
      <sz val="10"/>
      <name val="Arial"/>
      <family val="0"/>
    </font>
    <font>
      <sz val="10"/>
      <name val="MS Sans Serif"/>
      <family val="2"/>
    </font>
    <font>
      <sz val="10"/>
      <name val="Times New Roman CE"/>
      <family val="1"/>
    </font>
    <font>
      <b/>
      <sz val="10"/>
      <name val="Times New Roman CE"/>
      <family val="1"/>
    </font>
    <font>
      <i/>
      <sz val="10"/>
      <name val="Times New Roman CE"/>
      <family val="1"/>
    </font>
    <font>
      <b/>
      <i/>
      <sz val="10"/>
      <name val="Times New Roman CE"/>
      <family val="1"/>
    </font>
    <font>
      <b/>
      <sz val="11"/>
      <name val="Times New Roman CE"/>
      <family val="1"/>
    </font>
    <font>
      <sz val="11"/>
      <name val="Times New Roman CE"/>
      <family val="1"/>
    </font>
    <font>
      <sz val="8"/>
      <name val="Times New Roman CE"/>
      <family val="1"/>
    </font>
    <font>
      <b/>
      <sz val="8"/>
      <name val="Times New Roman CE"/>
      <family val="1"/>
    </font>
    <font>
      <b/>
      <sz val="10"/>
      <name val="Times New Roman"/>
      <family val="1"/>
    </font>
    <font>
      <sz val="9"/>
      <name val="Times New Roman CE"/>
      <family val="1"/>
    </font>
    <font>
      <sz val="12"/>
      <name val="Times New Roman CE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0"/>
      <name val="Arial CE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b/>
      <sz val="8"/>
      <color indexed="12"/>
      <name val="Times New Roman"/>
      <family val="1"/>
    </font>
    <font>
      <b/>
      <sz val="8"/>
      <color indexed="10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u val="single"/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77">
    <border>
      <left/>
      <right/>
      <top/>
      <bottom/>
      <diagonal/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" fillId="0" borderId="0">
      <alignment/>
      <protection/>
    </xf>
    <xf numFmtId="164" fontId="0" fillId="0" borderId="0">
      <alignment/>
      <protection/>
    </xf>
    <xf numFmtId="164" fontId="2" fillId="0" borderId="0">
      <alignment/>
      <protection/>
    </xf>
  </cellStyleXfs>
  <cellXfs count="539">
    <xf numFmtId="164" fontId="0" fillId="0" borderId="0" xfId="0" applyAlignment="1">
      <alignment/>
    </xf>
    <xf numFmtId="164" fontId="3" fillId="0" borderId="0" xfId="0" applyFont="1" applyAlignment="1">
      <alignment/>
    </xf>
    <xf numFmtId="165" fontId="3" fillId="0" borderId="0" xfId="0" applyNumberFormat="1" applyFont="1" applyAlignment="1">
      <alignment/>
    </xf>
    <xf numFmtId="164" fontId="4" fillId="0" borderId="0" xfId="0" applyFont="1" applyBorder="1" applyAlignment="1">
      <alignment horizontal="center"/>
    </xf>
    <xf numFmtId="164" fontId="4" fillId="0" borderId="0" xfId="0" applyFont="1" applyAlignment="1">
      <alignment horizontal="center"/>
    </xf>
    <xf numFmtId="164" fontId="3" fillId="0" borderId="0" xfId="0" applyFont="1" applyAlignment="1">
      <alignment/>
    </xf>
    <xf numFmtId="164" fontId="4" fillId="0" borderId="1" xfId="0" applyFont="1" applyBorder="1" applyAlignment="1">
      <alignment horizontal="center" vertical="center" wrapText="1"/>
    </xf>
    <xf numFmtId="164" fontId="4" fillId="0" borderId="2" xfId="0" applyFont="1" applyBorder="1" applyAlignment="1">
      <alignment horizontal="center"/>
    </xf>
    <xf numFmtId="164" fontId="4" fillId="0" borderId="3" xfId="0" applyFont="1" applyBorder="1" applyAlignment="1">
      <alignment horizontal="center"/>
    </xf>
    <xf numFmtId="164" fontId="4" fillId="0" borderId="4" xfId="0" applyFont="1" applyBorder="1" applyAlignment="1">
      <alignment horizontal="center"/>
    </xf>
    <xf numFmtId="164" fontId="4" fillId="0" borderId="5" xfId="0" applyFont="1" applyBorder="1" applyAlignment="1">
      <alignment horizontal="center" vertical="center" wrapText="1"/>
    </xf>
    <xf numFmtId="164" fontId="4" fillId="0" borderId="4" xfId="0" applyFont="1" applyBorder="1" applyAlignment="1">
      <alignment horizontal="center" vertical="center" wrapText="1"/>
    </xf>
    <xf numFmtId="164" fontId="4" fillId="0" borderId="6" xfId="0" applyFont="1" applyBorder="1" applyAlignment="1">
      <alignment horizontal="center" vertical="center" wrapText="1"/>
    </xf>
    <xf numFmtId="164" fontId="4" fillId="0" borderId="7" xfId="0" applyFont="1" applyBorder="1" applyAlignment="1">
      <alignment horizontal="center" vertical="center" wrapText="1"/>
    </xf>
    <xf numFmtId="164" fontId="4" fillId="0" borderId="8" xfId="0" applyFont="1" applyBorder="1" applyAlignment="1">
      <alignment horizontal="center"/>
    </xf>
    <xf numFmtId="164" fontId="4" fillId="0" borderId="9" xfId="0" applyFont="1" applyBorder="1" applyAlignment="1">
      <alignment horizontal="center" vertical="center" wrapText="1"/>
    </xf>
    <xf numFmtId="164" fontId="4" fillId="0" borderId="9" xfId="0" applyFont="1" applyBorder="1" applyAlignment="1">
      <alignment horizontal="center"/>
    </xf>
    <xf numFmtId="164" fontId="4" fillId="0" borderId="10" xfId="0" applyFont="1" applyBorder="1" applyAlignment="1">
      <alignment horizontal="center" vertical="center" wrapText="1"/>
    </xf>
    <xf numFmtId="164" fontId="3" fillId="0" borderId="11" xfId="0" applyFont="1" applyBorder="1" applyAlignment="1">
      <alignment/>
    </xf>
    <xf numFmtId="164" fontId="3" fillId="0" borderId="12" xfId="0" applyFont="1" applyBorder="1" applyAlignment="1">
      <alignment/>
    </xf>
    <xf numFmtId="164" fontId="4" fillId="0" borderId="0" xfId="0" applyFont="1" applyBorder="1" applyAlignment="1">
      <alignment horizontal="center" vertical="center" wrapText="1"/>
    </xf>
    <xf numFmtId="165" fontId="5" fillId="0" borderId="12" xfId="0" applyNumberFormat="1" applyFont="1" applyBorder="1" applyAlignment="1">
      <alignment horizontal="right" vertical="center" wrapText="1"/>
    </xf>
    <xf numFmtId="165" fontId="5" fillId="0" borderId="13" xfId="0" applyNumberFormat="1" applyFont="1" applyBorder="1" applyAlignment="1">
      <alignment horizontal="right" vertical="center" wrapText="1"/>
    </xf>
    <xf numFmtId="165" fontId="5" fillId="0" borderId="14" xfId="0" applyNumberFormat="1" applyFont="1" applyBorder="1" applyAlignment="1">
      <alignment horizontal="right" vertical="center" wrapText="1"/>
    </xf>
    <xf numFmtId="164" fontId="4" fillId="0" borderId="15" xfId="0" applyFont="1" applyBorder="1" applyAlignment="1">
      <alignment/>
    </xf>
    <xf numFmtId="165" fontId="4" fillId="0" borderId="16" xfId="0" applyNumberFormat="1" applyFont="1" applyBorder="1" applyAlignment="1">
      <alignment/>
    </xf>
    <xf numFmtId="165" fontId="4" fillId="0" borderId="16" xfId="0" applyNumberFormat="1" applyFont="1" applyBorder="1" applyAlignment="1">
      <alignment/>
    </xf>
    <xf numFmtId="165" fontId="4" fillId="0" borderId="17" xfId="0" applyNumberFormat="1" applyFont="1" applyBorder="1" applyAlignment="1">
      <alignment/>
    </xf>
    <xf numFmtId="164" fontId="3" fillId="0" borderId="18" xfId="0" applyFont="1" applyBorder="1" applyAlignment="1">
      <alignment horizontal="left"/>
    </xf>
    <xf numFmtId="164" fontId="3" fillId="0" borderId="19" xfId="0" applyFont="1" applyBorder="1" applyAlignment="1">
      <alignment horizontal="left"/>
    </xf>
    <xf numFmtId="165" fontId="3" fillId="0" borderId="20" xfId="0" applyNumberFormat="1" applyFont="1" applyBorder="1" applyAlignment="1">
      <alignment horizontal="right" vertical="center" wrapText="1"/>
    </xf>
    <xf numFmtId="165" fontId="3" fillId="0" borderId="16" xfId="0" applyNumberFormat="1" applyFont="1" applyBorder="1" applyAlignment="1">
      <alignment horizontal="right" vertical="center" wrapText="1"/>
    </xf>
    <xf numFmtId="165" fontId="3" fillId="0" borderId="21" xfId="0" applyNumberFormat="1" applyFont="1" applyBorder="1" applyAlignment="1">
      <alignment horizontal="right" vertical="center" wrapText="1"/>
    </xf>
    <xf numFmtId="164" fontId="4" fillId="0" borderId="22" xfId="0" applyFont="1" applyBorder="1" applyAlignment="1">
      <alignment/>
    </xf>
    <xf numFmtId="165" fontId="3" fillId="0" borderId="23" xfId="0" applyNumberFormat="1" applyFont="1" applyBorder="1" applyAlignment="1">
      <alignment/>
    </xf>
    <xf numFmtId="165" fontId="4" fillId="0" borderId="23" xfId="0" applyNumberFormat="1" applyFont="1" applyBorder="1" applyAlignment="1">
      <alignment/>
    </xf>
    <xf numFmtId="165" fontId="4" fillId="0" borderId="24" xfId="0" applyNumberFormat="1" applyFont="1" applyBorder="1" applyAlignment="1">
      <alignment/>
    </xf>
    <xf numFmtId="165" fontId="3" fillId="0" borderId="25" xfId="0" applyNumberFormat="1" applyFont="1" applyBorder="1" applyAlignment="1">
      <alignment/>
    </xf>
    <xf numFmtId="165" fontId="3" fillId="0" borderId="20" xfId="0" applyNumberFormat="1" applyFont="1" applyBorder="1" applyAlignment="1">
      <alignment/>
    </xf>
    <xf numFmtId="165" fontId="3" fillId="0" borderId="16" xfId="0" applyNumberFormat="1" applyFont="1" applyBorder="1" applyAlignment="1">
      <alignment/>
    </xf>
    <xf numFmtId="165" fontId="3" fillId="0" borderId="21" xfId="0" applyNumberFormat="1" applyFont="1" applyBorder="1" applyAlignment="1">
      <alignment/>
    </xf>
    <xf numFmtId="165" fontId="4" fillId="0" borderId="23" xfId="0" applyNumberFormat="1" applyFont="1" applyBorder="1" applyAlignment="1">
      <alignment/>
    </xf>
    <xf numFmtId="164" fontId="3" fillId="0" borderId="18" xfId="0" applyFont="1" applyBorder="1" applyAlignment="1">
      <alignment/>
    </xf>
    <xf numFmtId="164" fontId="3" fillId="0" borderId="19" xfId="0" applyFont="1" applyBorder="1" applyAlignment="1">
      <alignment/>
    </xf>
    <xf numFmtId="165" fontId="3" fillId="0" borderId="26" xfId="0" applyNumberFormat="1" applyFont="1" applyBorder="1" applyAlignment="1">
      <alignment/>
    </xf>
    <xf numFmtId="165" fontId="5" fillId="0" borderId="19" xfId="0" applyNumberFormat="1" applyFont="1" applyBorder="1" applyAlignment="1">
      <alignment/>
    </xf>
    <xf numFmtId="165" fontId="5" fillId="0" borderId="23" xfId="0" applyNumberFormat="1" applyFont="1" applyBorder="1" applyAlignment="1">
      <alignment/>
    </xf>
    <xf numFmtId="165" fontId="5" fillId="0" borderId="27" xfId="0" applyNumberFormat="1" applyFont="1" applyBorder="1" applyAlignment="1">
      <alignment/>
    </xf>
    <xf numFmtId="166" fontId="3" fillId="0" borderId="22" xfId="0" applyNumberFormat="1" applyFont="1" applyBorder="1" applyAlignment="1">
      <alignment/>
    </xf>
    <xf numFmtId="165" fontId="3" fillId="0" borderId="19" xfId="0" applyNumberFormat="1" applyFont="1" applyBorder="1" applyAlignment="1">
      <alignment/>
    </xf>
    <xf numFmtId="165" fontId="3" fillId="0" borderId="23" xfId="0" applyNumberFormat="1" applyFont="1" applyBorder="1" applyAlignment="1">
      <alignment/>
    </xf>
    <xf numFmtId="165" fontId="3" fillId="0" borderId="27" xfId="0" applyNumberFormat="1" applyFont="1" applyBorder="1" applyAlignment="1">
      <alignment/>
    </xf>
    <xf numFmtId="165" fontId="3" fillId="0" borderId="24" xfId="0" applyNumberFormat="1" applyFont="1" applyBorder="1" applyAlignment="1">
      <alignment/>
    </xf>
    <xf numFmtId="166" fontId="3" fillId="0" borderId="19" xfId="0" applyNumberFormat="1" applyFont="1" applyBorder="1" applyAlignment="1">
      <alignment/>
    </xf>
    <xf numFmtId="164" fontId="3" fillId="0" borderId="22" xfId="0" applyFont="1" applyBorder="1" applyAlignment="1">
      <alignment/>
    </xf>
    <xf numFmtId="165" fontId="3" fillId="0" borderId="28" xfId="0" applyNumberFormat="1" applyFont="1" applyBorder="1" applyAlignment="1">
      <alignment wrapText="1"/>
    </xf>
    <xf numFmtId="165" fontId="3" fillId="0" borderId="29" xfId="0" applyNumberFormat="1" applyFont="1" applyBorder="1" applyAlignment="1">
      <alignment wrapText="1"/>
    </xf>
    <xf numFmtId="165" fontId="3" fillId="0" borderId="30" xfId="0" applyNumberFormat="1" applyFont="1" applyBorder="1" applyAlignment="1">
      <alignment wrapText="1"/>
    </xf>
    <xf numFmtId="165" fontId="3" fillId="0" borderId="31" xfId="0" applyNumberFormat="1" applyFont="1" applyBorder="1" applyAlignment="1">
      <alignment wrapText="1"/>
    </xf>
    <xf numFmtId="165" fontId="3" fillId="0" borderId="32" xfId="0" applyNumberFormat="1" applyFont="1" applyBorder="1" applyAlignment="1">
      <alignment/>
    </xf>
    <xf numFmtId="165" fontId="3" fillId="0" borderId="33" xfId="0" applyNumberFormat="1" applyFont="1" applyBorder="1" applyAlignment="1">
      <alignment/>
    </xf>
    <xf numFmtId="165" fontId="3" fillId="0" borderId="34" xfId="0" applyNumberFormat="1" applyFont="1" applyBorder="1" applyAlignment="1">
      <alignment/>
    </xf>
    <xf numFmtId="164" fontId="3" fillId="0" borderId="18" xfId="0" applyFont="1" applyBorder="1" applyAlignment="1">
      <alignment/>
    </xf>
    <xf numFmtId="164" fontId="3" fillId="0" borderId="19" xfId="0" applyFont="1" applyBorder="1" applyAlignment="1">
      <alignment/>
    </xf>
    <xf numFmtId="164" fontId="4" fillId="0" borderId="22" xfId="0" applyFont="1" applyBorder="1" applyAlignment="1">
      <alignment/>
    </xf>
    <xf numFmtId="165" fontId="4" fillId="0" borderId="19" xfId="0" applyNumberFormat="1" applyFont="1" applyBorder="1" applyAlignment="1">
      <alignment/>
    </xf>
    <xf numFmtId="165" fontId="4" fillId="0" borderId="27" xfId="0" applyNumberFormat="1" applyFont="1" applyBorder="1" applyAlignment="1">
      <alignment/>
    </xf>
    <xf numFmtId="164" fontId="4" fillId="0" borderId="18" xfId="0" applyFont="1" applyBorder="1" applyAlignment="1">
      <alignment/>
    </xf>
    <xf numFmtId="164" fontId="4" fillId="0" borderId="19" xfId="0" applyFont="1" applyBorder="1" applyAlignment="1">
      <alignment/>
    </xf>
    <xf numFmtId="165" fontId="4" fillId="0" borderId="32" xfId="0" applyNumberFormat="1" applyFont="1" applyBorder="1" applyAlignment="1">
      <alignment/>
    </xf>
    <xf numFmtId="165" fontId="4" fillId="0" borderId="33" xfId="0" applyNumberFormat="1" applyFont="1" applyBorder="1" applyAlignment="1">
      <alignment/>
    </xf>
    <xf numFmtId="165" fontId="4" fillId="0" borderId="34" xfId="0" applyNumberFormat="1" applyFont="1" applyBorder="1" applyAlignment="1">
      <alignment/>
    </xf>
    <xf numFmtId="165" fontId="4" fillId="0" borderId="26" xfId="0" applyNumberFormat="1" applyFont="1" applyBorder="1" applyAlignment="1">
      <alignment/>
    </xf>
    <xf numFmtId="164" fontId="3" fillId="0" borderId="18" xfId="0" applyFont="1" applyBorder="1" applyAlignment="1">
      <alignment vertical="center"/>
    </xf>
    <xf numFmtId="164" fontId="3" fillId="0" borderId="19" xfId="0" applyFont="1" applyBorder="1" applyAlignment="1">
      <alignment vertical="center"/>
    </xf>
    <xf numFmtId="164" fontId="4" fillId="0" borderId="0" xfId="0" applyFont="1" applyAlignment="1">
      <alignment/>
    </xf>
    <xf numFmtId="164" fontId="3" fillId="0" borderId="22" xfId="0" applyFont="1" applyBorder="1" applyAlignment="1">
      <alignment horizontal="left"/>
    </xf>
    <xf numFmtId="164" fontId="4" fillId="0" borderId="22" xfId="0" applyFont="1" applyBorder="1" applyAlignment="1">
      <alignment horizontal="left"/>
    </xf>
    <xf numFmtId="166" fontId="3" fillId="0" borderId="18" xfId="0" applyNumberFormat="1" applyFont="1" applyBorder="1" applyAlignment="1">
      <alignment/>
    </xf>
    <xf numFmtId="165" fontId="4" fillId="0" borderId="0" xfId="0" applyNumberFormat="1" applyFont="1" applyBorder="1" applyAlignment="1">
      <alignment/>
    </xf>
    <xf numFmtId="165" fontId="5" fillId="0" borderId="23" xfId="0" applyNumberFormat="1" applyFont="1" applyBorder="1" applyAlignment="1">
      <alignment/>
    </xf>
    <xf numFmtId="165" fontId="4" fillId="0" borderId="20" xfId="0" applyNumberFormat="1" applyFont="1" applyBorder="1" applyAlignment="1">
      <alignment/>
    </xf>
    <xf numFmtId="165" fontId="3" fillId="0" borderId="24" xfId="0" applyNumberFormat="1" applyFont="1" applyBorder="1" applyAlignment="1">
      <alignment/>
    </xf>
    <xf numFmtId="164" fontId="3" fillId="0" borderId="22" xfId="0" applyFont="1" applyBorder="1" applyAlignment="1">
      <alignment/>
    </xf>
    <xf numFmtId="166" fontId="4" fillId="0" borderId="22" xfId="0" applyNumberFormat="1" applyFont="1" applyBorder="1" applyAlignment="1">
      <alignment/>
    </xf>
    <xf numFmtId="165" fontId="4" fillId="0" borderId="24" xfId="0" applyNumberFormat="1" applyFont="1" applyBorder="1" applyAlignment="1">
      <alignment/>
    </xf>
    <xf numFmtId="165" fontId="3" fillId="0" borderId="0" xfId="0" applyNumberFormat="1" applyFont="1" applyBorder="1" applyAlignment="1">
      <alignment/>
    </xf>
    <xf numFmtId="165" fontId="4" fillId="0" borderId="25" xfId="0" applyNumberFormat="1" applyFont="1" applyBorder="1" applyAlignment="1">
      <alignment/>
    </xf>
    <xf numFmtId="164" fontId="5" fillId="0" borderId="22" xfId="0" applyFont="1" applyBorder="1" applyAlignment="1">
      <alignment/>
    </xf>
    <xf numFmtId="165" fontId="5" fillId="0" borderId="24" xfId="0" applyNumberFormat="1" applyFont="1" applyBorder="1" applyAlignment="1">
      <alignment/>
    </xf>
    <xf numFmtId="165" fontId="4" fillId="0" borderId="21" xfId="0" applyNumberFormat="1" applyFont="1" applyBorder="1" applyAlignment="1">
      <alignment/>
    </xf>
    <xf numFmtId="164" fontId="4" fillId="0" borderId="18" xfId="0" applyFont="1" applyBorder="1" applyAlignment="1">
      <alignment/>
    </xf>
    <xf numFmtId="164" fontId="4" fillId="0" borderId="19" xfId="0" applyFont="1" applyBorder="1" applyAlignment="1">
      <alignment/>
    </xf>
    <xf numFmtId="166" fontId="4" fillId="0" borderId="22" xfId="0" applyNumberFormat="1" applyFont="1" applyBorder="1" applyAlignment="1">
      <alignment wrapText="1"/>
    </xf>
    <xf numFmtId="166" fontId="4" fillId="0" borderId="18" xfId="0" applyNumberFormat="1" applyFont="1" applyBorder="1" applyAlignment="1">
      <alignment/>
    </xf>
    <xf numFmtId="166" fontId="4" fillId="0" borderId="19" xfId="0" applyNumberFormat="1" applyFont="1" applyBorder="1" applyAlignment="1">
      <alignment/>
    </xf>
    <xf numFmtId="166" fontId="4" fillId="0" borderId="22" xfId="0" applyNumberFormat="1" applyFont="1" applyBorder="1" applyAlignment="1">
      <alignment/>
    </xf>
    <xf numFmtId="165" fontId="4" fillId="0" borderId="29" xfId="0" applyNumberFormat="1" applyFont="1" applyBorder="1" applyAlignment="1">
      <alignment/>
    </xf>
    <xf numFmtId="166" fontId="6" fillId="0" borderId="18" xfId="0" applyNumberFormat="1" applyFont="1" applyBorder="1" applyAlignment="1">
      <alignment/>
    </xf>
    <xf numFmtId="166" fontId="6" fillId="0" borderId="19" xfId="0" applyNumberFormat="1" applyFont="1" applyBorder="1" applyAlignment="1">
      <alignment/>
    </xf>
    <xf numFmtId="165" fontId="5" fillId="0" borderId="0" xfId="0" applyNumberFormat="1" applyFont="1" applyBorder="1" applyAlignment="1">
      <alignment/>
    </xf>
    <xf numFmtId="165" fontId="6" fillId="0" borderId="19" xfId="0" applyNumberFormat="1" applyFont="1" applyBorder="1" applyAlignment="1">
      <alignment/>
    </xf>
    <xf numFmtId="165" fontId="6" fillId="0" borderId="26" xfId="0" applyNumberFormat="1" applyFont="1" applyBorder="1" applyAlignment="1">
      <alignment/>
    </xf>
    <xf numFmtId="166" fontId="3" fillId="0" borderId="19" xfId="0" applyNumberFormat="1" applyFont="1" applyBorder="1" applyAlignment="1">
      <alignment/>
    </xf>
    <xf numFmtId="165" fontId="6" fillId="0" borderId="22" xfId="0" applyNumberFormat="1" applyFont="1" applyBorder="1" applyAlignment="1">
      <alignment/>
    </xf>
    <xf numFmtId="165" fontId="6" fillId="0" borderId="23" xfId="0" applyNumberFormat="1" applyFont="1" applyBorder="1" applyAlignment="1">
      <alignment/>
    </xf>
    <xf numFmtId="165" fontId="6" fillId="0" borderId="24" xfId="0" applyNumberFormat="1" applyFont="1" applyBorder="1" applyAlignment="1">
      <alignment/>
    </xf>
    <xf numFmtId="166" fontId="3" fillId="0" borderId="35" xfId="0" applyNumberFormat="1" applyFont="1" applyBorder="1" applyAlignment="1">
      <alignment/>
    </xf>
    <xf numFmtId="164" fontId="3" fillId="0" borderId="29" xfId="0" applyFont="1" applyBorder="1" applyAlignment="1">
      <alignment/>
    </xf>
    <xf numFmtId="165" fontId="3" fillId="0" borderId="29" xfId="0" applyNumberFormat="1" applyFont="1" applyBorder="1" applyAlignment="1">
      <alignment/>
    </xf>
    <xf numFmtId="165" fontId="3" fillId="0" borderId="30" xfId="0" applyNumberFormat="1" applyFont="1" applyBorder="1" applyAlignment="1">
      <alignment/>
    </xf>
    <xf numFmtId="165" fontId="3" fillId="0" borderId="31" xfId="0" applyNumberFormat="1" applyFont="1" applyBorder="1" applyAlignment="1">
      <alignment/>
    </xf>
    <xf numFmtId="166" fontId="3" fillId="0" borderId="22" xfId="0" applyNumberFormat="1" applyFont="1" applyBorder="1" applyAlignment="1">
      <alignment/>
    </xf>
    <xf numFmtId="164" fontId="3" fillId="0" borderId="23" xfId="0" applyFont="1" applyBorder="1" applyAlignment="1">
      <alignment/>
    </xf>
    <xf numFmtId="165" fontId="4" fillId="0" borderId="22" xfId="0" applyNumberFormat="1" applyFont="1" applyBorder="1" applyAlignment="1">
      <alignment/>
    </xf>
    <xf numFmtId="164" fontId="3" fillId="0" borderId="23" xfId="0" applyFont="1" applyBorder="1" applyAlignment="1">
      <alignment/>
    </xf>
    <xf numFmtId="164" fontId="6" fillId="0" borderId="22" xfId="0" applyFont="1" applyBorder="1" applyAlignment="1">
      <alignment/>
    </xf>
    <xf numFmtId="164" fontId="6" fillId="0" borderId="23" xfId="0" applyFont="1" applyBorder="1" applyAlignment="1">
      <alignment/>
    </xf>
    <xf numFmtId="165" fontId="6" fillId="0" borderId="23" xfId="0" applyNumberFormat="1" applyFont="1" applyBorder="1" applyAlignment="1">
      <alignment/>
    </xf>
    <xf numFmtId="165" fontId="6" fillId="0" borderId="27" xfId="0" applyNumberFormat="1" applyFont="1" applyBorder="1" applyAlignment="1">
      <alignment/>
    </xf>
    <xf numFmtId="164" fontId="6" fillId="0" borderId="18" xfId="0" applyFont="1" applyBorder="1" applyAlignment="1">
      <alignment/>
    </xf>
    <xf numFmtId="164" fontId="6" fillId="0" borderId="19" xfId="0" applyFont="1" applyBorder="1" applyAlignment="1">
      <alignment/>
    </xf>
    <xf numFmtId="164" fontId="6" fillId="0" borderId="27" xfId="0" applyFont="1" applyBorder="1" applyAlignment="1">
      <alignment/>
    </xf>
    <xf numFmtId="164" fontId="4" fillId="0" borderId="36" xfId="0" applyFont="1" applyBorder="1" applyAlignment="1">
      <alignment/>
    </xf>
    <xf numFmtId="165" fontId="4" fillId="0" borderId="30" xfId="0" applyNumberFormat="1" applyFont="1" applyBorder="1" applyAlignment="1">
      <alignment/>
    </xf>
    <xf numFmtId="164" fontId="4" fillId="0" borderId="30" xfId="0" applyFont="1" applyBorder="1" applyAlignment="1">
      <alignment/>
    </xf>
    <xf numFmtId="165" fontId="4" fillId="0" borderId="31" xfId="0" applyNumberFormat="1" applyFont="1" applyBorder="1" applyAlignment="1">
      <alignment/>
    </xf>
    <xf numFmtId="165" fontId="3" fillId="0" borderId="22" xfId="0" applyNumberFormat="1" applyFont="1" applyBorder="1" applyAlignment="1">
      <alignment/>
    </xf>
    <xf numFmtId="165" fontId="4" fillId="0" borderId="29" xfId="0" applyNumberFormat="1" applyFont="1" applyBorder="1" applyAlignment="1">
      <alignment/>
    </xf>
    <xf numFmtId="165" fontId="4" fillId="0" borderId="27" xfId="0" applyNumberFormat="1" applyFont="1" applyBorder="1" applyAlignment="1">
      <alignment/>
    </xf>
    <xf numFmtId="164" fontId="3" fillId="0" borderId="24" xfId="0" applyFont="1" applyBorder="1" applyAlignment="1">
      <alignment/>
    </xf>
    <xf numFmtId="164" fontId="4" fillId="0" borderId="3" xfId="0" applyFont="1" applyBorder="1" applyAlignment="1">
      <alignment/>
    </xf>
    <xf numFmtId="165" fontId="4" fillId="0" borderId="37" xfId="0" applyNumberFormat="1" applyFont="1" applyBorder="1" applyAlignment="1">
      <alignment/>
    </xf>
    <xf numFmtId="164" fontId="3" fillId="0" borderId="38" xfId="0" applyFont="1" applyBorder="1" applyAlignment="1">
      <alignment/>
    </xf>
    <xf numFmtId="165" fontId="4" fillId="0" borderId="38" xfId="0" applyNumberFormat="1" applyFont="1" applyBorder="1" applyAlignment="1">
      <alignment/>
    </xf>
    <xf numFmtId="165" fontId="4" fillId="0" borderId="39" xfId="0" applyNumberFormat="1" applyFont="1" applyBorder="1" applyAlignment="1">
      <alignment/>
    </xf>
    <xf numFmtId="165" fontId="6" fillId="0" borderId="8" xfId="0" applyNumberFormat="1" applyFont="1" applyBorder="1" applyAlignment="1">
      <alignment/>
    </xf>
    <xf numFmtId="165" fontId="4" fillId="0" borderId="9" xfId="0" applyNumberFormat="1" applyFont="1" applyBorder="1" applyAlignment="1">
      <alignment/>
    </xf>
    <xf numFmtId="165" fontId="4" fillId="0" borderId="10" xfId="0" applyNumberFormat="1" applyFont="1" applyBorder="1" applyAlignment="1">
      <alignment/>
    </xf>
    <xf numFmtId="164" fontId="3" fillId="0" borderId="0" xfId="22" applyFont="1">
      <alignment/>
      <protection/>
    </xf>
    <xf numFmtId="164" fontId="3" fillId="0" borderId="0" xfId="22" applyFont="1" applyAlignment="1">
      <alignment horizontal="left"/>
      <protection/>
    </xf>
    <xf numFmtId="164" fontId="3" fillId="0" borderId="0" xfId="22" applyFont="1" applyAlignment="1">
      <alignment/>
      <protection/>
    </xf>
    <xf numFmtId="164" fontId="7" fillId="0" borderId="0" xfId="22" applyFont="1" applyBorder="1" applyAlignment="1">
      <alignment horizontal="center"/>
      <protection/>
    </xf>
    <xf numFmtId="164" fontId="4" fillId="0" borderId="0" xfId="22" applyFont="1">
      <alignment/>
      <protection/>
    </xf>
    <xf numFmtId="164" fontId="8" fillId="0" borderId="0" xfId="22" applyFont="1">
      <alignment/>
      <protection/>
    </xf>
    <xf numFmtId="164" fontId="4" fillId="0" borderId="40" xfId="22" applyFont="1" applyBorder="1" applyAlignment="1">
      <alignment horizontal="center"/>
      <protection/>
    </xf>
    <xf numFmtId="164" fontId="4" fillId="0" borderId="41" xfId="22" applyFont="1" applyBorder="1" applyAlignment="1">
      <alignment horizontal="center"/>
      <protection/>
    </xf>
    <xf numFmtId="164" fontId="4" fillId="0" borderId="42" xfId="22" applyFont="1" applyBorder="1" applyAlignment="1">
      <alignment horizontal="center"/>
      <protection/>
    </xf>
    <xf numFmtId="164" fontId="3" fillId="0" borderId="40" xfId="22" applyFont="1" applyBorder="1">
      <alignment/>
      <protection/>
    </xf>
    <xf numFmtId="165" fontId="3" fillId="0" borderId="43" xfId="22" applyNumberFormat="1" applyFont="1" applyBorder="1">
      <alignment/>
      <protection/>
    </xf>
    <xf numFmtId="164" fontId="3" fillId="0" borderId="44" xfId="22" applyFont="1" applyBorder="1" applyAlignment="1">
      <alignment horizontal="left"/>
      <protection/>
    </xf>
    <xf numFmtId="165" fontId="3" fillId="0" borderId="44" xfId="22" applyNumberFormat="1" applyFont="1" applyBorder="1">
      <alignment/>
      <protection/>
    </xf>
    <xf numFmtId="164" fontId="3" fillId="0" borderId="45" xfId="22" applyFont="1" applyBorder="1">
      <alignment/>
      <protection/>
    </xf>
    <xf numFmtId="164" fontId="3" fillId="0" borderId="44" xfId="22" applyFont="1" applyBorder="1">
      <alignment/>
      <protection/>
    </xf>
    <xf numFmtId="165" fontId="3" fillId="0" borderId="45" xfId="22" applyNumberFormat="1" applyFont="1" applyBorder="1">
      <alignment/>
      <protection/>
    </xf>
    <xf numFmtId="165" fontId="3" fillId="0" borderId="46" xfId="22" applyNumberFormat="1" applyFont="1" applyBorder="1">
      <alignment/>
      <protection/>
    </xf>
    <xf numFmtId="164" fontId="3" fillId="0" borderId="44" xfId="22" applyFont="1" applyBorder="1" applyAlignment="1">
      <alignment/>
      <protection/>
    </xf>
    <xf numFmtId="164" fontId="3" fillId="0" borderId="45" xfId="22" applyFont="1" applyBorder="1" applyAlignment="1">
      <alignment horizontal="left"/>
      <protection/>
    </xf>
    <xf numFmtId="164" fontId="3" fillId="0" borderId="45" xfId="0" applyFont="1" applyBorder="1" applyAlignment="1">
      <alignment/>
    </xf>
    <xf numFmtId="164" fontId="3" fillId="0" borderId="47" xfId="22" applyFont="1" applyBorder="1">
      <alignment/>
      <protection/>
    </xf>
    <xf numFmtId="165" fontId="3" fillId="0" borderId="47" xfId="22" applyNumberFormat="1" applyFont="1" applyBorder="1">
      <alignment/>
      <protection/>
    </xf>
    <xf numFmtId="164" fontId="3" fillId="0" borderId="47" xfId="0" applyFont="1" applyBorder="1" applyAlignment="1">
      <alignment/>
    </xf>
    <xf numFmtId="165" fontId="3" fillId="0" borderId="48" xfId="22" applyNumberFormat="1" applyFont="1" applyBorder="1">
      <alignment/>
      <protection/>
    </xf>
    <xf numFmtId="164" fontId="3" fillId="0" borderId="49" xfId="22" applyFont="1" applyBorder="1">
      <alignment/>
      <protection/>
    </xf>
    <xf numFmtId="164" fontId="3" fillId="0" borderId="26" xfId="0" applyFont="1" applyBorder="1" applyAlignment="1">
      <alignment/>
    </xf>
    <xf numFmtId="164" fontId="3" fillId="0" borderId="50" xfId="22" applyFont="1" applyBorder="1">
      <alignment/>
      <protection/>
    </xf>
    <xf numFmtId="165" fontId="3" fillId="0" borderId="50" xfId="22" applyNumberFormat="1" applyFont="1" applyBorder="1">
      <alignment/>
      <protection/>
    </xf>
    <xf numFmtId="164" fontId="3" fillId="0" borderId="50" xfId="0" applyFont="1" applyBorder="1" applyAlignment="1">
      <alignment/>
    </xf>
    <xf numFmtId="165" fontId="3" fillId="0" borderId="51" xfId="22" applyNumberFormat="1" applyFont="1" applyBorder="1">
      <alignment/>
      <protection/>
    </xf>
    <xf numFmtId="165" fontId="3" fillId="0" borderId="52" xfId="22" applyNumberFormat="1" applyFont="1" applyBorder="1">
      <alignment/>
      <protection/>
    </xf>
    <xf numFmtId="164" fontId="4" fillId="0" borderId="53" xfId="22" applyFont="1" applyBorder="1">
      <alignment/>
      <protection/>
    </xf>
    <xf numFmtId="165" fontId="4" fillId="0" borderId="53" xfId="22" applyNumberFormat="1" applyFont="1" applyBorder="1">
      <alignment/>
      <protection/>
    </xf>
    <xf numFmtId="164" fontId="3" fillId="0" borderId="0" xfId="22" applyFont="1" applyBorder="1">
      <alignment/>
      <protection/>
    </xf>
    <xf numFmtId="164" fontId="8" fillId="0" borderId="0" xfId="0" applyFont="1" applyAlignment="1">
      <alignment/>
    </xf>
    <xf numFmtId="164" fontId="8" fillId="0" borderId="0" xfId="22" applyFont="1" applyAlignment="1">
      <alignment horizontal="left"/>
      <protection/>
    </xf>
    <xf numFmtId="164" fontId="8" fillId="0" borderId="0" xfId="22" applyFont="1" applyAlignment="1">
      <alignment/>
      <protection/>
    </xf>
    <xf numFmtId="164" fontId="7" fillId="0" borderId="0" xfId="22" applyFont="1" applyAlignment="1">
      <alignment horizontal="center"/>
      <protection/>
    </xf>
    <xf numFmtId="164" fontId="4" fillId="0" borderId="54" xfId="22" applyFont="1" applyBorder="1" applyAlignment="1">
      <alignment horizontal="center"/>
      <protection/>
    </xf>
    <xf numFmtId="164" fontId="4" fillId="0" borderId="52" xfId="22" applyFont="1" applyBorder="1" applyAlignment="1">
      <alignment horizontal="center"/>
      <protection/>
    </xf>
    <xf numFmtId="164" fontId="3" fillId="0" borderId="55" xfId="22" applyFont="1" applyBorder="1" applyAlignment="1">
      <alignment horizontal="left"/>
      <protection/>
    </xf>
    <xf numFmtId="165" fontId="3" fillId="0" borderId="44" xfId="22" applyNumberFormat="1" applyFont="1" applyBorder="1" applyAlignment="1">
      <alignment horizontal="right"/>
      <protection/>
    </xf>
    <xf numFmtId="165" fontId="3" fillId="0" borderId="49" xfId="22" applyNumberFormat="1" applyFont="1" applyBorder="1">
      <alignment/>
      <protection/>
    </xf>
    <xf numFmtId="164" fontId="3" fillId="0" borderId="47" xfId="22" applyFont="1" applyBorder="1" applyAlignment="1">
      <alignment horizontal="left"/>
      <protection/>
    </xf>
    <xf numFmtId="164" fontId="3" fillId="0" borderId="56" xfId="22" applyFont="1" applyBorder="1" applyAlignment="1">
      <alignment horizontal="left"/>
      <protection/>
    </xf>
    <xf numFmtId="165" fontId="3" fillId="0" borderId="41" xfId="22" applyNumberFormat="1" applyFont="1" applyBorder="1">
      <alignment/>
      <protection/>
    </xf>
    <xf numFmtId="164" fontId="3" fillId="0" borderId="41" xfId="22" applyFont="1" applyBorder="1">
      <alignment/>
      <protection/>
    </xf>
    <xf numFmtId="165" fontId="3" fillId="0" borderId="57" xfId="22" applyNumberFormat="1" applyFont="1" applyBorder="1">
      <alignment/>
      <protection/>
    </xf>
    <xf numFmtId="165" fontId="4" fillId="0" borderId="51" xfId="22" applyNumberFormat="1" applyFont="1" applyBorder="1">
      <alignment/>
      <protection/>
    </xf>
    <xf numFmtId="164" fontId="9" fillId="0" borderId="0" xfId="0" applyFont="1" applyAlignment="1">
      <alignment/>
    </xf>
    <xf numFmtId="164" fontId="10" fillId="0" borderId="0" xfId="0" applyFont="1" applyAlignment="1">
      <alignment/>
    </xf>
    <xf numFmtId="164" fontId="7" fillId="0" borderId="0" xfId="0" applyFont="1" applyBorder="1" applyAlignment="1">
      <alignment horizontal="center" shrinkToFit="1"/>
    </xf>
    <xf numFmtId="164" fontId="4" fillId="0" borderId="58" xfId="0" applyFont="1" applyBorder="1" applyAlignment="1">
      <alignment horizontal="center" vertical="center"/>
    </xf>
    <xf numFmtId="164" fontId="11" fillId="0" borderId="13" xfId="0" applyFont="1" applyBorder="1" applyAlignment="1">
      <alignment horizontal="center" vertical="center" wrapText="1"/>
    </xf>
    <xf numFmtId="164" fontId="11" fillId="0" borderId="14" xfId="0" applyFont="1" applyBorder="1" applyAlignment="1">
      <alignment horizontal="center" vertical="center" wrapText="1"/>
    </xf>
    <xf numFmtId="164" fontId="11" fillId="0" borderId="59" xfId="0" applyFont="1" applyBorder="1" applyAlignment="1">
      <alignment horizontal="center" vertical="center"/>
    </xf>
    <xf numFmtId="164" fontId="3" fillId="0" borderId="22" xfId="0" applyFont="1" applyBorder="1" applyAlignment="1">
      <alignment horizontal="center" vertical="center"/>
    </xf>
    <xf numFmtId="164" fontId="4" fillId="0" borderId="23" xfId="0" applyFont="1" applyBorder="1" applyAlignment="1">
      <alignment horizontal="center" vertical="center" wrapText="1"/>
    </xf>
    <xf numFmtId="164" fontId="4" fillId="0" borderId="27" xfId="0" applyFont="1" applyBorder="1" applyAlignment="1">
      <alignment horizontal="center" vertical="center" wrapText="1"/>
    </xf>
    <xf numFmtId="164" fontId="4" fillId="0" borderId="21" xfId="0" applyFont="1" applyBorder="1" applyAlignment="1">
      <alignment horizontal="center" vertical="center" wrapText="1"/>
    </xf>
    <xf numFmtId="164" fontId="4" fillId="0" borderId="27" xfId="0" applyFont="1" applyBorder="1" applyAlignment="1">
      <alignment horizontal="center"/>
    </xf>
    <xf numFmtId="164" fontId="4" fillId="0" borderId="24" xfId="0" applyFont="1" applyBorder="1" applyAlignment="1">
      <alignment horizontal="center"/>
    </xf>
    <xf numFmtId="164" fontId="3" fillId="0" borderId="22" xfId="0" applyFont="1" applyBorder="1" applyAlignment="1">
      <alignment horizontal="left" vertical="center"/>
    </xf>
    <xf numFmtId="165" fontId="3" fillId="0" borderId="23" xfId="0" applyNumberFormat="1" applyFont="1" applyBorder="1" applyAlignment="1">
      <alignment horizontal="right" vertical="center" wrapText="1"/>
    </xf>
    <xf numFmtId="165" fontId="3" fillId="0" borderId="27" xfId="0" applyNumberFormat="1" applyFont="1" applyBorder="1" applyAlignment="1">
      <alignment horizontal="right" vertical="center" wrapText="1"/>
    </xf>
    <xf numFmtId="164" fontId="5" fillId="0" borderId="22" xfId="0" applyFont="1" applyBorder="1" applyAlignment="1">
      <alignment/>
    </xf>
    <xf numFmtId="164" fontId="4" fillId="0" borderId="22" xfId="0" applyFont="1" applyBorder="1" applyAlignment="1">
      <alignment shrinkToFit="1"/>
    </xf>
    <xf numFmtId="164" fontId="4" fillId="0" borderId="36" xfId="0" applyFont="1" applyBorder="1" applyAlignment="1">
      <alignment shrinkToFit="1"/>
    </xf>
    <xf numFmtId="165" fontId="4" fillId="0" borderId="30" xfId="0" applyNumberFormat="1" applyFont="1" applyBorder="1" applyAlignment="1">
      <alignment/>
    </xf>
    <xf numFmtId="165" fontId="4" fillId="0" borderId="31" xfId="0" applyNumberFormat="1" applyFont="1" applyBorder="1" applyAlignment="1">
      <alignment/>
    </xf>
    <xf numFmtId="164" fontId="4" fillId="0" borderId="8" xfId="0" applyFont="1" applyBorder="1" applyAlignment="1">
      <alignment shrinkToFit="1"/>
    </xf>
    <xf numFmtId="165" fontId="4" fillId="0" borderId="7" xfId="0" applyNumberFormat="1" applyFont="1" applyBorder="1" applyAlignment="1">
      <alignment/>
    </xf>
    <xf numFmtId="164" fontId="3" fillId="0" borderId="0" xfId="0" applyFont="1" applyBorder="1" applyAlignment="1">
      <alignment/>
    </xf>
    <xf numFmtId="164" fontId="4" fillId="0" borderId="0" xfId="0" applyFont="1" applyBorder="1" applyAlignment="1">
      <alignment horizontal="left"/>
    </xf>
    <xf numFmtId="164" fontId="7" fillId="0" borderId="0" xfId="0" applyFont="1" applyBorder="1" applyAlignment="1">
      <alignment horizontal="center"/>
    </xf>
    <xf numFmtId="164" fontId="7" fillId="0" borderId="0" xfId="0" applyFont="1" applyAlignment="1">
      <alignment horizontal="center"/>
    </xf>
    <xf numFmtId="164" fontId="12" fillId="0" borderId="60" xfId="0" applyFont="1" applyBorder="1" applyAlignment="1">
      <alignment/>
    </xf>
    <xf numFmtId="164" fontId="12" fillId="0" borderId="0" xfId="0" applyFont="1" applyBorder="1" applyAlignment="1">
      <alignment/>
    </xf>
    <xf numFmtId="164" fontId="4" fillId="0" borderId="58" xfId="0" applyFont="1" applyBorder="1" applyAlignment="1">
      <alignment horizontal="center" vertical="center" wrapText="1"/>
    </xf>
    <xf numFmtId="164" fontId="12" fillId="0" borderId="16" xfId="0" applyFont="1" applyBorder="1" applyAlignment="1">
      <alignment/>
    </xf>
    <xf numFmtId="164" fontId="12" fillId="0" borderId="21" xfId="0" applyFont="1" applyBorder="1" applyAlignment="1">
      <alignment/>
    </xf>
    <xf numFmtId="164" fontId="4" fillId="0" borderId="22" xfId="0" applyFont="1" applyBorder="1" applyAlignment="1">
      <alignment vertical="top" wrapText="1"/>
    </xf>
    <xf numFmtId="165" fontId="4" fillId="0" borderId="23" xfId="0" applyNumberFormat="1" applyFont="1" applyBorder="1" applyAlignment="1">
      <alignment horizontal="center" wrapText="1"/>
    </xf>
    <xf numFmtId="165" fontId="4" fillId="0" borderId="27" xfId="0" applyNumberFormat="1" applyFont="1" applyBorder="1" applyAlignment="1">
      <alignment horizontal="center" wrapText="1"/>
    </xf>
    <xf numFmtId="164" fontId="13" fillId="0" borderId="0" xfId="0" applyFont="1" applyBorder="1" applyAlignment="1">
      <alignment/>
    </xf>
    <xf numFmtId="164" fontId="13" fillId="0" borderId="0" xfId="0" applyFont="1" applyAlignment="1">
      <alignment/>
    </xf>
    <xf numFmtId="164" fontId="14" fillId="0" borderId="60" xfId="0" applyFont="1" applyBorder="1" applyAlignment="1">
      <alignment/>
    </xf>
    <xf numFmtId="164" fontId="14" fillId="0" borderId="0" xfId="0" applyFont="1" applyBorder="1" applyAlignment="1">
      <alignment/>
    </xf>
    <xf numFmtId="165" fontId="4" fillId="0" borderId="16" xfId="0" applyNumberFormat="1" applyFont="1" applyBorder="1" applyAlignment="1">
      <alignment wrapText="1"/>
    </xf>
    <xf numFmtId="165" fontId="4" fillId="0" borderId="21" xfId="0" applyNumberFormat="1" applyFont="1" applyBorder="1" applyAlignment="1">
      <alignment wrapText="1"/>
    </xf>
    <xf numFmtId="164" fontId="4" fillId="0" borderId="0" xfId="0" applyFont="1" applyBorder="1" applyAlignment="1">
      <alignment/>
    </xf>
    <xf numFmtId="165" fontId="4" fillId="0" borderId="23" xfId="0" applyNumberFormat="1" applyFont="1" applyBorder="1" applyAlignment="1">
      <alignment wrapText="1"/>
    </xf>
    <xf numFmtId="165" fontId="4" fillId="0" borderId="27" xfId="0" applyNumberFormat="1" applyFont="1" applyBorder="1" applyAlignment="1">
      <alignment wrapText="1"/>
    </xf>
    <xf numFmtId="165" fontId="3" fillId="0" borderId="23" xfId="0" applyNumberFormat="1" applyFont="1" applyBorder="1" applyAlignment="1">
      <alignment wrapText="1"/>
    </xf>
    <xf numFmtId="165" fontId="3" fillId="0" borderId="27" xfId="0" applyNumberFormat="1" applyFont="1" applyBorder="1" applyAlignment="1">
      <alignment wrapText="1"/>
    </xf>
    <xf numFmtId="164" fontId="4" fillId="0" borderId="22" xfId="0" applyFont="1" applyBorder="1" applyAlignment="1">
      <alignment wrapText="1"/>
    </xf>
    <xf numFmtId="167" fontId="4" fillId="0" borderId="23" xfId="0" applyNumberFormat="1" applyFont="1" applyBorder="1" applyAlignment="1">
      <alignment wrapText="1"/>
    </xf>
    <xf numFmtId="164" fontId="4" fillId="0" borderId="36" xfId="0" applyFont="1" applyBorder="1" applyAlignment="1">
      <alignment wrapText="1"/>
    </xf>
    <xf numFmtId="164" fontId="3" fillId="0" borderId="22" xfId="0" applyFont="1" applyBorder="1" applyAlignment="1">
      <alignment wrapText="1"/>
    </xf>
    <xf numFmtId="164" fontId="3" fillId="0" borderId="15" xfId="0" applyFont="1" applyBorder="1" applyAlignment="1">
      <alignment wrapText="1"/>
    </xf>
    <xf numFmtId="164" fontId="14" fillId="0" borderId="54" xfId="0" applyFont="1" applyBorder="1" applyAlignment="1">
      <alignment/>
    </xf>
    <xf numFmtId="164" fontId="14" fillId="0" borderId="61" xfId="0" applyFont="1" applyBorder="1" applyAlignment="1">
      <alignment/>
    </xf>
    <xf numFmtId="164" fontId="14" fillId="0" borderId="0" xfId="0" applyFont="1" applyAlignment="1">
      <alignment/>
    </xf>
    <xf numFmtId="164" fontId="4" fillId="0" borderId="36" xfId="0" applyFont="1" applyBorder="1" applyAlignment="1">
      <alignment/>
    </xf>
    <xf numFmtId="167" fontId="4" fillId="0" borderId="27" xfId="0" applyNumberFormat="1" applyFont="1" applyBorder="1" applyAlignment="1">
      <alignment wrapText="1"/>
    </xf>
    <xf numFmtId="164" fontId="3" fillId="0" borderId="22" xfId="0" applyFont="1" applyBorder="1" applyAlignment="1">
      <alignment horizontal="left" wrapText="1"/>
    </xf>
    <xf numFmtId="165" fontId="4" fillId="0" borderId="31" xfId="0" applyNumberFormat="1" applyFont="1" applyBorder="1" applyAlignment="1">
      <alignment wrapText="1"/>
    </xf>
    <xf numFmtId="164" fontId="3" fillId="0" borderId="36" xfId="0" applyFont="1" applyBorder="1" applyAlignment="1">
      <alignment wrapText="1"/>
    </xf>
    <xf numFmtId="165" fontId="4" fillId="0" borderId="30" xfId="0" applyNumberFormat="1" applyFont="1" applyBorder="1" applyAlignment="1">
      <alignment wrapText="1"/>
    </xf>
    <xf numFmtId="164" fontId="14" fillId="0" borderId="62" xfId="0" applyFont="1" applyBorder="1" applyAlignment="1">
      <alignment/>
    </xf>
    <xf numFmtId="164" fontId="14" fillId="0" borderId="5" xfId="0" applyFont="1" applyBorder="1" applyAlignment="1">
      <alignment/>
    </xf>
    <xf numFmtId="164" fontId="4" fillId="0" borderId="8" xfId="0" applyFont="1" applyBorder="1" applyAlignment="1">
      <alignment/>
    </xf>
    <xf numFmtId="167" fontId="4" fillId="0" borderId="9" xfId="0" applyNumberFormat="1" applyFont="1" applyBorder="1" applyAlignment="1">
      <alignment vertical="center" wrapText="1"/>
    </xf>
    <xf numFmtId="164" fontId="15" fillId="0" borderId="0" xfId="0" applyFont="1" applyBorder="1" applyAlignment="1">
      <alignment/>
    </xf>
    <xf numFmtId="164" fontId="15" fillId="0" borderId="0" xfId="0" applyFont="1" applyAlignment="1">
      <alignment/>
    </xf>
    <xf numFmtId="164" fontId="16" fillId="0" borderId="0" xfId="21" applyFont="1" applyAlignment="1">
      <alignment horizontal="right"/>
      <protection/>
    </xf>
    <xf numFmtId="164" fontId="16" fillId="0" borderId="0" xfId="21" applyFont="1">
      <alignment/>
      <protection/>
    </xf>
    <xf numFmtId="164" fontId="17" fillId="0" borderId="0" xfId="21" applyFont="1" applyAlignment="1">
      <alignment horizontal="center"/>
      <protection/>
    </xf>
    <xf numFmtId="164" fontId="16" fillId="0" borderId="0" xfId="21" applyFont="1" applyAlignment="1">
      <alignment horizontal="center"/>
      <protection/>
    </xf>
    <xf numFmtId="165" fontId="16" fillId="0" borderId="0" xfId="21" applyNumberFormat="1" applyFont="1">
      <alignment/>
      <protection/>
    </xf>
    <xf numFmtId="164" fontId="16" fillId="0" borderId="0" xfId="21" applyFont="1" applyAlignment="1">
      <alignment/>
      <protection/>
    </xf>
    <xf numFmtId="164" fontId="18" fillId="0" borderId="0" xfId="21" applyFont="1" applyBorder="1" applyAlignment="1">
      <alignment horizontal="center"/>
      <protection/>
    </xf>
    <xf numFmtId="165" fontId="11" fillId="0" borderId="0" xfId="21" applyNumberFormat="1" applyFont="1" applyAlignment="1">
      <alignment horizontal="right"/>
      <protection/>
    </xf>
    <xf numFmtId="164" fontId="11" fillId="0" borderId="63" xfId="21" applyFont="1" applyBorder="1" applyAlignment="1">
      <alignment horizontal="center" vertical="center"/>
      <protection/>
    </xf>
    <xf numFmtId="164" fontId="11" fillId="0" borderId="64" xfId="0" applyFont="1" applyBorder="1" applyAlignment="1">
      <alignment horizontal="center" vertical="center"/>
    </xf>
    <xf numFmtId="164" fontId="11" fillId="0" borderId="64" xfId="21" applyFont="1" applyBorder="1" applyAlignment="1">
      <alignment horizontal="center" vertical="center"/>
      <protection/>
    </xf>
    <xf numFmtId="164" fontId="11" fillId="0" borderId="13" xfId="21" applyFont="1" applyBorder="1" applyAlignment="1">
      <alignment horizontal="center"/>
      <protection/>
    </xf>
    <xf numFmtId="164" fontId="11" fillId="0" borderId="65" xfId="21" applyFont="1" applyBorder="1" applyAlignment="1">
      <alignment horizontal="center"/>
      <protection/>
    </xf>
    <xf numFmtId="165" fontId="11" fillId="0" borderId="66" xfId="21" applyNumberFormat="1" applyFont="1" applyBorder="1" applyAlignment="1">
      <alignment horizontal="center"/>
      <protection/>
    </xf>
    <xf numFmtId="164" fontId="17" fillId="0" borderId="0" xfId="21" applyFont="1">
      <alignment/>
      <protection/>
    </xf>
    <xf numFmtId="164" fontId="11" fillId="0" borderId="32" xfId="21" applyFont="1" applyBorder="1" applyAlignment="1">
      <alignment horizontal="center"/>
      <protection/>
    </xf>
    <xf numFmtId="164" fontId="11" fillId="0" borderId="9" xfId="21" applyFont="1" applyBorder="1" applyAlignment="1">
      <alignment horizontal="center" vertical="center"/>
      <protection/>
    </xf>
    <xf numFmtId="164" fontId="11" fillId="0" borderId="33" xfId="21" applyFont="1" applyBorder="1" applyAlignment="1">
      <alignment horizontal="center"/>
      <protection/>
    </xf>
    <xf numFmtId="165" fontId="11" fillId="0" borderId="67" xfId="21" applyNumberFormat="1" applyFont="1" applyBorder="1" applyAlignment="1">
      <alignment horizontal="center"/>
      <protection/>
    </xf>
    <xf numFmtId="164" fontId="11" fillId="0" borderId="37" xfId="21" applyFont="1" applyBorder="1" applyAlignment="1">
      <alignment horizontal="center"/>
      <protection/>
    </xf>
    <xf numFmtId="164" fontId="11" fillId="0" borderId="38" xfId="21" applyFont="1" applyBorder="1" applyAlignment="1">
      <alignment horizontal="center"/>
      <protection/>
    </xf>
    <xf numFmtId="165" fontId="16" fillId="0" borderId="68" xfId="21" applyNumberFormat="1" applyFont="1" applyBorder="1" applyAlignment="1">
      <alignment horizontal="center"/>
      <protection/>
    </xf>
    <xf numFmtId="166" fontId="16" fillId="0" borderId="15" xfId="21" applyNumberFormat="1" applyFont="1" applyBorder="1" applyAlignment="1">
      <alignment horizontal="center"/>
      <protection/>
    </xf>
    <xf numFmtId="164" fontId="16" fillId="0" borderId="23" xfId="21" applyFont="1" applyBorder="1" applyAlignment="1">
      <alignment/>
      <protection/>
    </xf>
    <xf numFmtId="164" fontId="17" fillId="0" borderId="23" xfId="21" applyFont="1" applyBorder="1">
      <alignment/>
      <protection/>
    </xf>
    <xf numFmtId="165" fontId="16" fillId="0" borderId="30" xfId="21" applyNumberFormat="1" applyFont="1" applyBorder="1">
      <alignment/>
      <protection/>
    </xf>
    <xf numFmtId="165" fontId="16" fillId="0" borderId="16" xfId="21" applyNumberFormat="1" applyFont="1" applyBorder="1">
      <alignment/>
      <protection/>
    </xf>
    <xf numFmtId="165" fontId="16" fillId="0" borderId="20" xfId="21" applyNumberFormat="1" applyFont="1" applyBorder="1">
      <alignment/>
      <protection/>
    </xf>
    <xf numFmtId="165" fontId="16" fillId="0" borderId="25" xfId="21" applyNumberFormat="1" applyFont="1" applyBorder="1">
      <alignment/>
      <protection/>
    </xf>
    <xf numFmtId="165" fontId="16" fillId="0" borderId="17" xfId="21" applyNumberFormat="1" applyFont="1" applyBorder="1">
      <alignment/>
      <protection/>
    </xf>
    <xf numFmtId="164" fontId="16" fillId="0" borderId="27" xfId="21" applyFont="1" applyBorder="1" applyAlignment="1">
      <alignment/>
      <protection/>
    </xf>
    <xf numFmtId="164" fontId="16" fillId="0" borderId="19" xfId="21" applyFont="1" applyBorder="1" applyAlignment="1">
      <alignment/>
      <protection/>
    </xf>
    <xf numFmtId="166" fontId="16" fillId="0" borderId="22" xfId="21" applyNumberFormat="1" applyFont="1" applyBorder="1" applyAlignment="1">
      <alignment horizontal="right"/>
      <protection/>
    </xf>
    <xf numFmtId="165" fontId="16" fillId="0" borderId="23" xfId="21" applyNumberFormat="1" applyFont="1" applyBorder="1">
      <alignment/>
      <protection/>
    </xf>
    <xf numFmtId="166" fontId="16" fillId="0" borderId="22" xfId="21" applyNumberFormat="1" applyFont="1" applyBorder="1" applyAlignment="1">
      <alignment horizontal="center"/>
      <protection/>
    </xf>
    <xf numFmtId="164" fontId="16" fillId="0" borderId="26" xfId="21" applyFont="1" applyBorder="1" applyAlignment="1">
      <alignment/>
      <protection/>
    </xf>
    <xf numFmtId="164" fontId="16" fillId="0" borderId="19" xfId="0" applyFont="1" applyBorder="1" applyAlignment="1">
      <alignment/>
    </xf>
    <xf numFmtId="165" fontId="16" fillId="0" borderId="24" xfId="21" applyNumberFormat="1" applyFont="1" applyBorder="1">
      <alignment/>
      <protection/>
    </xf>
    <xf numFmtId="165" fontId="11" fillId="0" borderId="20" xfId="21" applyNumberFormat="1" applyFont="1" applyBorder="1">
      <alignment/>
      <protection/>
    </xf>
    <xf numFmtId="164" fontId="0" fillId="0" borderId="19" xfId="0" applyBorder="1" applyAlignment="1">
      <alignment/>
    </xf>
    <xf numFmtId="164" fontId="16" fillId="0" borderId="19" xfId="21" applyFont="1" applyBorder="1" applyAlignment="1">
      <alignment horizontal="left"/>
      <protection/>
    </xf>
    <xf numFmtId="164" fontId="16" fillId="0" borderId="26" xfId="21" applyFont="1" applyBorder="1" applyAlignment="1">
      <alignment horizontal="left"/>
      <protection/>
    </xf>
    <xf numFmtId="165" fontId="16" fillId="0" borderId="19" xfId="21" applyNumberFormat="1" applyFont="1" applyBorder="1">
      <alignment/>
      <protection/>
    </xf>
    <xf numFmtId="165" fontId="16" fillId="0" borderId="26" xfId="21" applyNumberFormat="1" applyFont="1" applyBorder="1">
      <alignment/>
      <protection/>
    </xf>
    <xf numFmtId="164" fontId="0" fillId="0" borderId="26" xfId="0" applyBorder="1" applyAlignment="1">
      <alignment/>
    </xf>
    <xf numFmtId="166" fontId="16" fillId="0" borderId="8" xfId="21" applyNumberFormat="1" applyFont="1" applyBorder="1" applyAlignment="1">
      <alignment horizontal="center"/>
      <protection/>
    </xf>
    <xf numFmtId="164" fontId="16" fillId="0" borderId="6" xfId="21" applyFont="1" applyBorder="1" applyAlignment="1">
      <alignment/>
      <protection/>
    </xf>
    <xf numFmtId="164" fontId="0" fillId="0" borderId="6" xfId="0" applyBorder="1" applyAlignment="1">
      <alignment/>
    </xf>
    <xf numFmtId="164" fontId="17" fillId="0" borderId="9" xfId="21" applyFont="1" applyBorder="1">
      <alignment/>
      <protection/>
    </xf>
    <xf numFmtId="165" fontId="16" fillId="0" borderId="9" xfId="21" applyNumberFormat="1" applyFont="1" applyBorder="1">
      <alignment/>
      <protection/>
    </xf>
    <xf numFmtId="165" fontId="16" fillId="0" borderId="4" xfId="21" applyNumberFormat="1" applyFont="1" applyBorder="1">
      <alignment/>
      <protection/>
    </xf>
    <xf numFmtId="165" fontId="16" fillId="0" borderId="6" xfId="21" applyNumberFormat="1" applyFont="1" applyBorder="1">
      <alignment/>
      <protection/>
    </xf>
    <xf numFmtId="165" fontId="16" fillId="0" borderId="10" xfId="21" applyNumberFormat="1" applyFont="1" applyBorder="1">
      <alignment/>
      <protection/>
    </xf>
    <xf numFmtId="165" fontId="16" fillId="0" borderId="15" xfId="21" applyNumberFormat="1" applyFont="1" applyBorder="1" applyAlignment="1">
      <alignment horizontal="center"/>
      <protection/>
    </xf>
    <xf numFmtId="164" fontId="16" fillId="0" borderId="26" xfId="0" applyFont="1" applyBorder="1" applyAlignment="1">
      <alignment/>
    </xf>
    <xf numFmtId="164" fontId="16" fillId="0" borderId="21" xfId="21" applyFont="1" applyBorder="1" applyAlignment="1">
      <alignment/>
      <protection/>
    </xf>
    <xf numFmtId="164" fontId="16" fillId="0" borderId="20" xfId="21" applyFont="1" applyBorder="1" applyAlignment="1">
      <alignment/>
      <protection/>
    </xf>
    <xf numFmtId="164" fontId="16" fillId="0" borderId="16" xfId="21" applyFont="1" applyBorder="1" applyAlignment="1">
      <alignment/>
      <protection/>
    </xf>
    <xf numFmtId="164" fontId="17" fillId="0" borderId="16" xfId="21" applyFont="1" applyBorder="1">
      <alignment/>
      <protection/>
    </xf>
    <xf numFmtId="164" fontId="17" fillId="0" borderId="0" xfId="21" applyFont="1" applyBorder="1">
      <alignment/>
      <protection/>
    </xf>
    <xf numFmtId="165" fontId="11" fillId="0" borderId="19" xfId="21" applyNumberFormat="1" applyFont="1" applyBorder="1" applyAlignment="1">
      <alignment horizontal="center"/>
      <protection/>
    </xf>
    <xf numFmtId="165" fontId="16" fillId="0" borderId="19" xfId="21" applyNumberFormat="1" applyFont="1" applyBorder="1" applyAlignment="1">
      <alignment horizontal="right"/>
      <protection/>
    </xf>
    <xf numFmtId="165" fontId="16" fillId="0" borderId="19" xfId="21" applyNumberFormat="1" applyFont="1" applyBorder="1" applyAlignment="1">
      <alignment horizontal="center"/>
      <protection/>
    </xf>
    <xf numFmtId="165" fontId="11" fillId="0" borderId="20" xfId="21" applyNumberFormat="1" applyFont="1" applyBorder="1" applyAlignment="1">
      <alignment horizontal="center"/>
      <protection/>
    </xf>
    <xf numFmtId="165" fontId="16" fillId="0" borderId="20" xfId="21" applyNumberFormat="1" applyFont="1" applyBorder="1" applyAlignment="1">
      <alignment horizontal="right"/>
      <protection/>
    </xf>
    <xf numFmtId="165" fontId="16" fillId="0" borderId="20" xfId="21" applyNumberFormat="1" applyFont="1" applyBorder="1" applyAlignment="1">
      <alignment horizontal="center"/>
      <protection/>
    </xf>
    <xf numFmtId="164" fontId="16" fillId="0" borderId="23" xfId="21" applyFont="1" applyBorder="1">
      <alignment/>
      <protection/>
    </xf>
    <xf numFmtId="164" fontId="16" fillId="0" borderId="16" xfId="21" applyFont="1" applyBorder="1">
      <alignment/>
      <protection/>
    </xf>
    <xf numFmtId="164" fontId="16" fillId="0" borderId="25" xfId="21" applyFont="1" applyBorder="1" applyAlignment="1">
      <alignment/>
      <protection/>
    </xf>
    <xf numFmtId="164" fontId="16" fillId="0" borderId="25" xfId="0" applyFont="1" applyBorder="1" applyAlignment="1">
      <alignment/>
    </xf>
    <xf numFmtId="165" fontId="16" fillId="0" borderId="22" xfId="0" applyNumberFormat="1" applyFont="1" applyBorder="1" applyAlignment="1">
      <alignment horizontal="center" vertical="center"/>
    </xf>
    <xf numFmtId="164" fontId="16" fillId="0" borderId="25" xfId="0" applyFont="1" applyBorder="1" applyAlignment="1">
      <alignment horizontal="left" vertical="center"/>
    </xf>
    <xf numFmtId="164" fontId="11" fillId="0" borderId="20" xfId="21" applyFont="1" applyBorder="1" applyAlignment="1">
      <alignment horizontal="center"/>
      <protection/>
    </xf>
    <xf numFmtId="164" fontId="16" fillId="0" borderId="20" xfId="21" applyFont="1" applyBorder="1">
      <alignment/>
      <protection/>
    </xf>
    <xf numFmtId="164" fontId="16" fillId="0" borderId="25" xfId="21" applyFont="1" applyBorder="1">
      <alignment/>
      <protection/>
    </xf>
    <xf numFmtId="165" fontId="16" fillId="0" borderId="24" xfId="21" applyNumberFormat="1" applyFont="1" applyBorder="1" applyAlignment="1">
      <alignment horizontal="center"/>
      <protection/>
    </xf>
    <xf numFmtId="164" fontId="16" fillId="0" borderId="20" xfId="21" applyFont="1" applyBorder="1" applyAlignment="1">
      <alignment horizontal="right"/>
      <protection/>
    </xf>
    <xf numFmtId="166" fontId="16" fillId="0" borderId="18" xfId="21" applyNumberFormat="1" applyFont="1" applyBorder="1" applyAlignment="1">
      <alignment horizontal="center"/>
      <protection/>
    </xf>
    <xf numFmtId="164" fontId="16" fillId="0" borderId="7" xfId="21" applyFont="1" applyBorder="1" applyAlignment="1">
      <alignment/>
      <protection/>
    </xf>
    <xf numFmtId="164" fontId="0" fillId="0" borderId="4" xfId="0" applyBorder="1" applyAlignment="1">
      <alignment/>
    </xf>
    <xf numFmtId="164" fontId="16" fillId="0" borderId="9" xfId="21" applyFont="1" applyBorder="1">
      <alignment/>
      <protection/>
    </xf>
    <xf numFmtId="165" fontId="16" fillId="0" borderId="15" xfId="0" applyNumberFormat="1" applyFont="1" applyBorder="1" applyAlignment="1">
      <alignment horizontal="center" vertical="center"/>
    </xf>
    <xf numFmtId="164" fontId="16" fillId="0" borderId="19" xfId="21" applyFont="1" applyBorder="1" applyAlignment="1">
      <alignment horizontal="left" vertical="center"/>
      <protection/>
    </xf>
    <xf numFmtId="165" fontId="16" fillId="0" borderId="24" xfId="21" applyNumberFormat="1" applyFont="1" applyBorder="1" applyAlignment="1">
      <alignment horizontal="right"/>
      <protection/>
    </xf>
    <xf numFmtId="164" fontId="16" fillId="0" borderId="26" xfId="21" applyFont="1" applyBorder="1" applyAlignment="1">
      <alignment horizontal="left" vertical="center"/>
      <protection/>
    </xf>
    <xf numFmtId="165" fontId="16" fillId="0" borderId="22" xfId="21" applyNumberFormat="1" applyFont="1" applyBorder="1" applyAlignment="1">
      <alignment horizontal="center"/>
      <protection/>
    </xf>
    <xf numFmtId="164" fontId="0" fillId="0" borderId="20" xfId="0" applyBorder="1" applyAlignment="1">
      <alignment/>
    </xf>
    <xf numFmtId="164" fontId="16" fillId="0" borderId="20" xfId="0" applyFont="1" applyBorder="1" applyAlignment="1">
      <alignment/>
    </xf>
    <xf numFmtId="166" fontId="16" fillId="0" borderId="36" xfId="21" applyNumberFormat="1" applyFont="1" applyBorder="1" applyAlignment="1">
      <alignment horizontal="center"/>
      <protection/>
    </xf>
    <xf numFmtId="164" fontId="16" fillId="0" borderId="31" xfId="21" applyFont="1" applyBorder="1" applyAlignment="1">
      <alignment/>
      <protection/>
    </xf>
    <xf numFmtId="164" fontId="0" fillId="0" borderId="29" xfId="0" applyBorder="1" applyAlignment="1">
      <alignment/>
    </xf>
    <xf numFmtId="165" fontId="16" fillId="0" borderId="29" xfId="21" applyNumberFormat="1" applyFont="1" applyBorder="1">
      <alignment/>
      <protection/>
    </xf>
    <xf numFmtId="165" fontId="16" fillId="0" borderId="28" xfId="21" applyNumberFormat="1" applyFont="1" applyBorder="1">
      <alignment/>
      <protection/>
    </xf>
    <xf numFmtId="165" fontId="16" fillId="0" borderId="69" xfId="21" applyNumberFormat="1" applyFont="1" applyBorder="1">
      <alignment/>
      <protection/>
    </xf>
    <xf numFmtId="164" fontId="16" fillId="0" borderId="23" xfId="0" applyFont="1" applyBorder="1" applyAlignment="1">
      <alignment horizontal="left" vertical="center"/>
    </xf>
    <xf numFmtId="165" fontId="16" fillId="0" borderId="26" xfId="21" applyNumberFormat="1" applyFont="1" applyBorder="1" applyAlignment="1">
      <alignment horizontal="right"/>
      <protection/>
    </xf>
    <xf numFmtId="165" fontId="16" fillId="0" borderId="23" xfId="21" applyNumberFormat="1" applyFont="1" applyBorder="1" applyAlignment="1">
      <alignment horizontal="right"/>
      <protection/>
    </xf>
    <xf numFmtId="164" fontId="16" fillId="0" borderId="20" xfId="0" applyFont="1" applyBorder="1" applyAlignment="1">
      <alignment horizontal="left" vertical="center"/>
    </xf>
    <xf numFmtId="165" fontId="16" fillId="0" borderId="25" xfId="21" applyNumberFormat="1" applyFont="1" applyBorder="1" applyAlignment="1">
      <alignment horizontal="right"/>
      <protection/>
    </xf>
    <xf numFmtId="165" fontId="16" fillId="0" borderId="16" xfId="21" applyNumberFormat="1" applyFont="1" applyBorder="1" applyAlignment="1">
      <alignment horizontal="right"/>
      <protection/>
    </xf>
    <xf numFmtId="165" fontId="16" fillId="0" borderId="17" xfId="21" applyNumberFormat="1" applyFont="1" applyBorder="1" applyAlignment="1">
      <alignment horizontal="right"/>
      <protection/>
    </xf>
    <xf numFmtId="164" fontId="17" fillId="0" borderId="30" xfId="21" applyFont="1" applyBorder="1">
      <alignment/>
      <protection/>
    </xf>
    <xf numFmtId="164" fontId="11" fillId="0" borderId="22" xfId="21" applyFont="1" applyBorder="1" applyAlignment="1">
      <alignment horizontal="left"/>
      <protection/>
    </xf>
    <xf numFmtId="164" fontId="19" fillId="0" borderId="23" xfId="21" applyFont="1" applyBorder="1">
      <alignment/>
      <protection/>
    </xf>
    <xf numFmtId="165" fontId="11" fillId="0" borderId="23" xfId="21" applyNumberFormat="1" applyFont="1" applyBorder="1">
      <alignment/>
      <protection/>
    </xf>
    <xf numFmtId="165" fontId="11" fillId="0" borderId="24" xfId="21" applyNumberFormat="1" applyFont="1" applyBorder="1">
      <alignment/>
      <protection/>
    </xf>
    <xf numFmtId="164" fontId="11" fillId="0" borderId="18" xfId="21" applyFont="1" applyBorder="1" applyAlignment="1">
      <alignment horizontal="left"/>
      <protection/>
    </xf>
    <xf numFmtId="164" fontId="11" fillId="0" borderId="26" xfId="0" applyFont="1" applyBorder="1" applyAlignment="1">
      <alignment horizontal="left"/>
    </xf>
    <xf numFmtId="164" fontId="19" fillId="0" borderId="16" xfId="21" applyFont="1" applyBorder="1">
      <alignment/>
      <protection/>
    </xf>
    <xf numFmtId="165" fontId="11" fillId="0" borderId="0" xfId="21" applyNumberFormat="1" applyFont="1" applyBorder="1">
      <alignment/>
      <protection/>
    </xf>
    <xf numFmtId="164" fontId="19" fillId="0" borderId="0" xfId="21" applyFont="1">
      <alignment/>
      <protection/>
    </xf>
    <xf numFmtId="166" fontId="11" fillId="0" borderId="22" xfId="21" applyNumberFormat="1" applyFont="1" applyBorder="1" applyAlignment="1">
      <alignment horizontal="left"/>
      <protection/>
    </xf>
    <xf numFmtId="165" fontId="11" fillId="0" borderId="29" xfId="21" applyNumberFormat="1" applyFont="1" applyBorder="1">
      <alignment/>
      <protection/>
    </xf>
    <xf numFmtId="164" fontId="11" fillId="0" borderId="36" xfId="21" applyFont="1" applyBorder="1" applyAlignment="1">
      <alignment horizontal="left"/>
      <protection/>
    </xf>
    <xf numFmtId="164" fontId="20" fillId="0" borderId="26" xfId="0" applyFont="1" applyBorder="1" applyAlignment="1">
      <alignment horizontal="left"/>
    </xf>
    <xf numFmtId="164" fontId="20" fillId="0" borderId="29" xfId="0" applyFont="1" applyBorder="1" applyAlignment="1">
      <alignment horizontal="left"/>
    </xf>
    <xf numFmtId="164" fontId="20" fillId="0" borderId="28" xfId="0" applyFont="1" applyBorder="1" applyAlignment="1">
      <alignment horizontal="left"/>
    </xf>
    <xf numFmtId="164" fontId="19" fillId="0" borderId="30" xfId="21" applyFont="1" applyBorder="1">
      <alignment/>
      <protection/>
    </xf>
    <xf numFmtId="165" fontId="11" fillId="0" borderId="69" xfId="21" applyNumberFormat="1" applyFont="1" applyBorder="1">
      <alignment/>
      <protection/>
    </xf>
    <xf numFmtId="165" fontId="11" fillId="0" borderId="30" xfId="21" applyNumberFormat="1" applyFont="1" applyBorder="1" applyAlignment="1">
      <alignment horizontal="right"/>
      <protection/>
    </xf>
    <xf numFmtId="165" fontId="11" fillId="0" borderId="69" xfId="21" applyNumberFormat="1" applyFont="1" applyBorder="1" applyAlignment="1">
      <alignment horizontal="right"/>
      <protection/>
    </xf>
    <xf numFmtId="164" fontId="16" fillId="0" borderId="36" xfId="21" applyFont="1" applyBorder="1" applyAlignment="1">
      <alignment horizontal="right"/>
      <protection/>
    </xf>
    <xf numFmtId="164" fontId="16" fillId="0" borderId="30" xfId="21" applyFont="1" applyBorder="1">
      <alignment/>
      <protection/>
    </xf>
    <xf numFmtId="164" fontId="16" fillId="0" borderId="8" xfId="21" applyFont="1" applyBorder="1" applyAlignment="1">
      <alignment horizontal="right"/>
      <protection/>
    </xf>
    <xf numFmtId="164" fontId="19" fillId="0" borderId="9" xfId="21" applyFont="1" applyBorder="1" applyAlignment="1">
      <alignment horizontal="left"/>
      <protection/>
    </xf>
    <xf numFmtId="165" fontId="11" fillId="0" borderId="9" xfId="21" applyNumberFormat="1" applyFont="1" applyBorder="1" applyAlignment="1">
      <alignment horizontal="right"/>
      <protection/>
    </xf>
    <xf numFmtId="165" fontId="11" fillId="0" borderId="10" xfId="21" applyNumberFormat="1" applyFont="1" applyBorder="1" applyAlignment="1">
      <alignment horizontal="right"/>
      <protection/>
    </xf>
    <xf numFmtId="164" fontId="21" fillId="0" borderId="0" xfId="0" applyFont="1" applyFill="1" applyAlignment="1">
      <alignment vertical="center" wrapText="1"/>
    </xf>
    <xf numFmtId="164" fontId="21" fillId="0" borderId="0" xfId="0" applyFont="1" applyFill="1" applyAlignment="1">
      <alignment horizontal="center" vertical="center"/>
    </xf>
    <xf numFmtId="164" fontId="21" fillId="0" borderId="0" xfId="0" applyFont="1" applyFill="1" applyAlignment="1">
      <alignment vertical="center"/>
    </xf>
    <xf numFmtId="164" fontId="22" fillId="0" borderId="0" xfId="0" applyFont="1" applyFill="1" applyAlignment="1">
      <alignment vertical="center"/>
    </xf>
    <xf numFmtId="165" fontId="21" fillId="0" borderId="0" xfId="0" applyNumberFormat="1" applyFont="1" applyFill="1" applyAlignment="1">
      <alignment vertical="center"/>
    </xf>
    <xf numFmtId="164" fontId="21" fillId="0" borderId="0" xfId="20" applyFont="1" applyFill="1" applyBorder="1" applyAlignment="1">
      <alignment horizontal="center" vertical="center"/>
      <protection/>
    </xf>
    <xf numFmtId="165" fontId="21" fillId="0" borderId="0" xfId="20" applyNumberFormat="1" applyFont="1" applyFill="1" applyBorder="1" applyAlignment="1">
      <alignment vertical="center"/>
      <protection/>
    </xf>
    <xf numFmtId="164" fontId="21" fillId="0" borderId="0" xfId="20" applyFont="1" applyFill="1" applyBorder="1" applyAlignment="1">
      <alignment vertical="center"/>
      <protection/>
    </xf>
    <xf numFmtId="164" fontId="1" fillId="0" borderId="0" xfId="20">
      <alignment/>
      <protection/>
    </xf>
    <xf numFmtId="164" fontId="23" fillId="0" borderId="58" xfId="20" applyFont="1" applyFill="1" applyBorder="1" applyAlignment="1">
      <alignment horizontal="center" vertical="center" wrapText="1"/>
      <protection/>
    </xf>
    <xf numFmtId="164" fontId="23" fillId="0" borderId="13" xfId="20" applyFont="1" applyFill="1" applyBorder="1" applyAlignment="1">
      <alignment horizontal="center" vertical="center" wrapText="1"/>
      <protection/>
    </xf>
    <xf numFmtId="164" fontId="23" fillId="0" borderId="70" xfId="20" applyFont="1" applyFill="1" applyBorder="1" applyAlignment="1">
      <alignment horizontal="center" vertical="center" wrapText="1"/>
      <protection/>
    </xf>
    <xf numFmtId="164" fontId="23" fillId="0" borderId="13" xfId="20" applyFont="1" applyFill="1" applyBorder="1" applyAlignment="1">
      <alignment horizontal="center" vertical="center"/>
      <protection/>
    </xf>
    <xf numFmtId="165" fontId="24" fillId="0" borderId="0" xfId="20" applyNumberFormat="1" applyFont="1" applyFill="1" applyAlignment="1">
      <alignment vertical="center"/>
      <protection/>
    </xf>
    <xf numFmtId="164" fontId="24" fillId="0" borderId="0" xfId="20" applyFont="1" applyFill="1" applyAlignment="1">
      <alignment vertical="center"/>
      <protection/>
    </xf>
    <xf numFmtId="164" fontId="23" fillId="0" borderId="23" xfId="20" applyFont="1" applyFill="1" applyBorder="1" applyAlignment="1">
      <alignment horizontal="center" vertical="center" wrapText="1"/>
      <protection/>
    </xf>
    <xf numFmtId="165" fontId="24" fillId="0" borderId="0" xfId="20" applyNumberFormat="1" applyFont="1" applyFill="1" applyAlignment="1">
      <alignment horizontal="center" vertical="center" wrapText="1"/>
      <protection/>
    </xf>
    <xf numFmtId="164" fontId="24" fillId="0" borderId="0" xfId="20" applyFont="1" applyFill="1" applyAlignment="1">
      <alignment horizontal="center" vertical="center" wrapText="1"/>
      <protection/>
    </xf>
    <xf numFmtId="164" fontId="21" fillId="0" borderId="22" xfId="20" applyFont="1" applyFill="1" applyBorder="1" applyAlignment="1">
      <alignment horizontal="left" vertical="center" wrapText="1"/>
      <protection/>
    </xf>
    <xf numFmtId="164" fontId="21" fillId="0" borderId="23" xfId="20" applyFont="1" applyFill="1" applyBorder="1" applyAlignment="1">
      <alignment horizontal="center" vertical="center"/>
      <protection/>
    </xf>
    <xf numFmtId="165" fontId="21" fillId="0" borderId="23" xfId="20" applyNumberFormat="1" applyFont="1" applyFill="1" applyBorder="1" applyAlignment="1">
      <alignment horizontal="right" vertical="center"/>
      <protection/>
    </xf>
    <xf numFmtId="165" fontId="22" fillId="0" borderId="24" xfId="20" applyNumberFormat="1" applyFont="1" applyFill="1" applyBorder="1" applyAlignment="1">
      <alignment horizontal="right" vertical="center"/>
      <protection/>
    </xf>
    <xf numFmtId="165" fontId="21" fillId="0" borderId="0" xfId="20" applyNumberFormat="1" applyFont="1" applyFill="1" applyAlignment="1">
      <alignment vertical="center"/>
      <protection/>
    </xf>
    <xf numFmtId="164" fontId="21" fillId="0" borderId="0" xfId="20" applyFont="1" applyFill="1" applyAlignment="1">
      <alignment vertical="center"/>
      <protection/>
    </xf>
    <xf numFmtId="164" fontId="22" fillId="0" borderId="22" xfId="20" applyFont="1" applyFill="1" applyBorder="1" applyAlignment="1">
      <alignment horizontal="left" vertical="center" wrapText="1"/>
      <protection/>
    </xf>
    <xf numFmtId="164" fontId="22" fillId="0" borderId="23" xfId="20" applyFont="1" applyFill="1" applyBorder="1" applyAlignment="1">
      <alignment horizontal="center" vertical="center"/>
      <protection/>
    </xf>
    <xf numFmtId="165" fontId="22" fillId="0" borderId="23" xfId="20" applyNumberFormat="1" applyFont="1" applyFill="1" applyBorder="1" applyAlignment="1">
      <alignment horizontal="right" vertical="center"/>
      <protection/>
    </xf>
    <xf numFmtId="165" fontId="22" fillId="0" borderId="0" xfId="20" applyNumberFormat="1" applyFont="1" applyFill="1" applyAlignment="1">
      <alignment vertical="center"/>
      <protection/>
    </xf>
    <xf numFmtId="164" fontId="22" fillId="0" borderId="8" xfId="20" applyFont="1" applyFill="1" applyBorder="1" applyAlignment="1">
      <alignment horizontal="left" vertical="center" wrapText="1"/>
      <protection/>
    </xf>
    <xf numFmtId="165" fontId="22" fillId="0" borderId="0" xfId="20" applyNumberFormat="1" applyFont="1" applyFill="1" applyBorder="1" applyAlignment="1">
      <alignment horizontal="right" vertical="center"/>
      <protection/>
    </xf>
    <xf numFmtId="164" fontId="22" fillId="0" borderId="0" xfId="20" applyFont="1" applyFill="1" applyAlignment="1">
      <alignment vertical="center"/>
      <protection/>
    </xf>
    <xf numFmtId="165" fontId="25" fillId="0" borderId="0" xfId="20" applyNumberFormat="1" applyFont="1" applyFill="1" applyAlignment="1">
      <alignment vertical="center"/>
      <protection/>
    </xf>
    <xf numFmtId="164" fontId="22" fillId="0" borderId="9" xfId="20" applyFont="1" applyFill="1" applyBorder="1" applyAlignment="1">
      <alignment horizontal="center" vertical="center"/>
      <protection/>
    </xf>
    <xf numFmtId="165" fontId="22" fillId="0" borderId="9" xfId="20" applyNumberFormat="1" applyFont="1" applyFill="1" applyBorder="1" applyAlignment="1">
      <alignment horizontal="right" vertical="center"/>
      <protection/>
    </xf>
    <xf numFmtId="165" fontId="22" fillId="0" borderId="10" xfId="20" applyNumberFormat="1" applyFont="1" applyFill="1" applyBorder="1" applyAlignment="1">
      <alignment horizontal="right" vertical="center"/>
      <protection/>
    </xf>
    <xf numFmtId="165" fontId="26" fillId="0" borderId="0" xfId="20" applyNumberFormat="1" applyFont="1" applyFill="1" applyAlignment="1">
      <alignment vertical="center"/>
      <protection/>
    </xf>
    <xf numFmtId="164" fontId="16" fillId="0" borderId="0" xfId="0" applyFont="1" applyAlignment="1">
      <alignment/>
    </xf>
    <xf numFmtId="164" fontId="11" fillId="0" borderId="0" xfId="0" applyFont="1" applyAlignment="1">
      <alignment/>
    </xf>
    <xf numFmtId="164" fontId="27" fillId="0" borderId="0" xfId="0" applyFont="1" applyBorder="1" applyAlignment="1">
      <alignment horizontal="center" vertical="center"/>
    </xf>
    <xf numFmtId="164" fontId="27" fillId="0" borderId="0" xfId="0" applyFont="1" applyBorder="1" applyAlignment="1">
      <alignment horizontal="center"/>
    </xf>
    <xf numFmtId="164" fontId="16" fillId="0" borderId="0" xfId="0" applyFont="1" applyBorder="1" applyAlignment="1">
      <alignment/>
    </xf>
    <xf numFmtId="165" fontId="16" fillId="0" borderId="0" xfId="0" applyNumberFormat="1" applyFont="1" applyBorder="1" applyAlignment="1">
      <alignment/>
    </xf>
    <xf numFmtId="164" fontId="16" fillId="0" borderId="11" xfId="0" applyFont="1" applyBorder="1" applyAlignment="1">
      <alignment/>
    </xf>
    <xf numFmtId="164" fontId="11" fillId="0" borderId="14" xfId="0" applyFont="1" applyBorder="1" applyAlignment="1">
      <alignment horizontal="center"/>
    </xf>
    <xf numFmtId="164" fontId="11" fillId="0" borderId="13" xfId="0" applyFont="1" applyBorder="1" applyAlignment="1">
      <alignment horizontal="center"/>
    </xf>
    <xf numFmtId="164" fontId="11" fillId="0" borderId="70" xfId="0" applyFont="1" applyBorder="1" applyAlignment="1">
      <alignment horizontal="center"/>
    </xf>
    <xf numFmtId="164" fontId="28" fillId="0" borderId="71" xfId="0" applyFont="1" applyBorder="1" applyAlignment="1">
      <alignment/>
    </xf>
    <xf numFmtId="165" fontId="28" fillId="0" borderId="27" xfId="0" applyNumberFormat="1" applyFont="1" applyBorder="1" applyAlignment="1">
      <alignment horizontal="right"/>
    </xf>
    <xf numFmtId="165" fontId="28" fillId="0" borderId="23" xfId="0" applyNumberFormat="1" applyFont="1" applyBorder="1" applyAlignment="1">
      <alignment/>
    </xf>
    <xf numFmtId="165" fontId="28" fillId="0" borderId="27" xfId="0" applyNumberFormat="1" applyFont="1" applyBorder="1" applyAlignment="1">
      <alignment/>
    </xf>
    <xf numFmtId="165" fontId="28" fillId="0" borderId="24" xfId="0" applyNumberFormat="1" applyFont="1" applyBorder="1" applyAlignment="1">
      <alignment/>
    </xf>
    <xf numFmtId="164" fontId="16" fillId="0" borderId="22" xfId="0" applyFont="1" applyBorder="1" applyAlignment="1">
      <alignment shrinkToFit="1"/>
    </xf>
    <xf numFmtId="165" fontId="16" fillId="0" borderId="27" xfId="0" applyNumberFormat="1" applyFont="1" applyBorder="1" applyAlignment="1">
      <alignment/>
    </xf>
    <xf numFmtId="164" fontId="16" fillId="0" borderId="27" xfId="0" applyFont="1" applyBorder="1" applyAlignment="1">
      <alignment/>
    </xf>
    <xf numFmtId="165" fontId="16" fillId="0" borderId="23" xfId="0" applyNumberFormat="1" applyFont="1" applyBorder="1" applyAlignment="1">
      <alignment/>
    </xf>
    <xf numFmtId="164" fontId="16" fillId="0" borderId="24" xfId="0" applyFont="1" applyBorder="1" applyAlignment="1">
      <alignment/>
    </xf>
    <xf numFmtId="165" fontId="16" fillId="0" borderId="27" xfId="0" applyNumberFormat="1" applyFont="1" applyBorder="1" applyAlignment="1">
      <alignment horizontal="right"/>
    </xf>
    <xf numFmtId="164" fontId="11" fillId="0" borderId="22" xfId="0" applyFont="1" applyBorder="1" applyAlignment="1">
      <alignment shrinkToFit="1"/>
    </xf>
    <xf numFmtId="164" fontId="28" fillId="0" borderId="22" xfId="0" applyFont="1" applyBorder="1" applyAlignment="1">
      <alignment shrinkToFit="1"/>
    </xf>
    <xf numFmtId="164" fontId="28" fillId="0" borderId="27" xfId="0" applyFont="1" applyBorder="1" applyAlignment="1">
      <alignment/>
    </xf>
    <xf numFmtId="164" fontId="29" fillId="0" borderId="22" xfId="0" applyFont="1" applyBorder="1" applyAlignment="1">
      <alignment shrinkToFit="1"/>
    </xf>
    <xf numFmtId="164" fontId="16" fillId="0" borderId="22" xfId="0" applyFont="1" applyBorder="1" applyAlignment="1">
      <alignment/>
    </xf>
    <xf numFmtId="164" fontId="29" fillId="0" borderId="22" xfId="0" applyFont="1" applyBorder="1" applyAlignment="1">
      <alignment/>
    </xf>
    <xf numFmtId="164" fontId="16" fillId="0" borderId="72" xfId="0" applyFont="1" applyBorder="1" applyAlignment="1">
      <alignment/>
    </xf>
    <xf numFmtId="165" fontId="16" fillId="0" borderId="31" xfId="0" applyNumberFormat="1" applyFont="1" applyBorder="1" applyAlignment="1">
      <alignment/>
    </xf>
    <xf numFmtId="164" fontId="29" fillId="0" borderId="36" xfId="0" applyFont="1" applyBorder="1" applyAlignment="1">
      <alignment shrinkToFit="1"/>
    </xf>
    <xf numFmtId="164" fontId="16" fillId="0" borderId="36" xfId="0" applyFont="1" applyBorder="1" applyAlignment="1">
      <alignment shrinkToFit="1"/>
    </xf>
    <xf numFmtId="164" fontId="16" fillId="0" borderId="22" xfId="0" applyFont="1" applyBorder="1" applyAlignment="1">
      <alignment wrapText="1"/>
    </xf>
    <xf numFmtId="164" fontId="29" fillId="0" borderId="22" xfId="0" applyFont="1" applyBorder="1" applyAlignment="1">
      <alignment wrapText="1"/>
    </xf>
    <xf numFmtId="164" fontId="16" fillId="0" borderId="15" xfId="0" applyFont="1" applyBorder="1" applyAlignment="1">
      <alignment wrapText="1"/>
    </xf>
    <xf numFmtId="164" fontId="29" fillId="0" borderId="15" xfId="0" applyFont="1" applyBorder="1" applyAlignment="1">
      <alignment wrapText="1"/>
    </xf>
    <xf numFmtId="164" fontId="11" fillId="0" borderId="8" xfId="0" applyFont="1" applyBorder="1" applyAlignment="1">
      <alignment shrinkToFit="1"/>
    </xf>
    <xf numFmtId="165" fontId="11" fillId="0" borderId="7" xfId="0" applyNumberFormat="1" applyFont="1" applyBorder="1" applyAlignment="1">
      <alignment/>
    </xf>
    <xf numFmtId="165" fontId="11" fillId="0" borderId="10" xfId="0" applyNumberFormat="1" applyFont="1" applyBorder="1" applyAlignment="1">
      <alignment/>
    </xf>
    <xf numFmtId="164" fontId="30" fillId="0" borderId="0" xfId="0" applyFont="1" applyAlignment="1">
      <alignment/>
    </xf>
    <xf numFmtId="164" fontId="11" fillId="0" borderId="12" xfId="0" applyFont="1" applyBorder="1" applyAlignment="1">
      <alignment horizontal="center"/>
    </xf>
    <xf numFmtId="164" fontId="16" fillId="0" borderId="71" xfId="0" applyFont="1" applyBorder="1" applyAlignment="1">
      <alignment/>
    </xf>
    <xf numFmtId="164" fontId="11" fillId="0" borderId="21" xfId="0" applyFont="1" applyBorder="1" applyAlignment="1">
      <alignment horizontal="center"/>
    </xf>
    <xf numFmtId="164" fontId="11" fillId="0" borderId="16" xfId="0" applyFont="1" applyBorder="1" applyAlignment="1">
      <alignment horizontal="center"/>
    </xf>
    <xf numFmtId="164" fontId="11" fillId="0" borderId="20" xfId="0" applyFont="1" applyBorder="1" applyAlignment="1">
      <alignment horizontal="center"/>
    </xf>
    <xf numFmtId="165" fontId="11" fillId="0" borderId="27" xfId="0" applyNumberFormat="1" applyFont="1" applyBorder="1" applyAlignment="1">
      <alignment horizontal="right"/>
    </xf>
    <xf numFmtId="165" fontId="11" fillId="0" borderId="23" xfId="0" applyNumberFormat="1" applyFont="1" applyBorder="1" applyAlignment="1">
      <alignment/>
    </xf>
    <xf numFmtId="165" fontId="11" fillId="0" borderId="19" xfId="0" applyNumberFormat="1" applyFont="1" applyBorder="1" applyAlignment="1">
      <alignment/>
    </xf>
    <xf numFmtId="165" fontId="11" fillId="0" borderId="27" xfId="0" applyNumberFormat="1" applyFont="1" applyBorder="1" applyAlignment="1">
      <alignment/>
    </xf>
    <xf numFmtId="165" fontId="11" fillId="0" borderId="24" xfId="0" applyNumberFormat="1" applyFont="1" applyBorder="1" applyAlignment="1">
      <alignment/>
    </xf>
    <xf numFmtId="165" fontId="16" fillId="0" borderId="19" xfId="0" applyNumberFormat="1" applyFont="1" applyBorder="1" applyAlignment="1">
      <alignment/>
    </xf>
    <xf numFmtId="165" fontId="16" fillId="0" borderId="24" xfId="0" applyNumberFormat="1" applyFont="1" applyBorder="1" applyAlignment="1">
      <alignment/>
    </xf>
    <xf numFmtId="164" fontId="16" fillId="0" borderId="22" xfId="0" applyFont="1" applyBorder="1" applyAlignment="1">
      <alignment vertical="top" wrapText="1" shrinkToFit="1"/>
    </xf>
    <xf numFmtId="164" fontId="16" fillId="0" borderId="8" xfId="0" applyFont="1" applyBorder="1" applyAlignment="1">
      <alignment shrinkToFit="1"/>
    </xf>
    <xf numFmtId="165" fontId="16" fillId="0" borderId="7" xfId="0" applyNumberFormat="1" applyFont="1" applyBorder="1" applyAlignment="1">
      <alignment/>
    </xf>
    <xf numFmtId="165" fontId="16" fillId="0" borderId="9" xfId="0" applyNumberFormat="1" applyFont="1" applyBorder="1" applyAlignment="1">
      <alignment/>
    </xf>
    <xf numFmtId="165" fontId="16" fillId="0" borderId="4" xfId="0" applyNumberFormat="1" applyFont="1" applyBorder="1" applyAlignment="1">
      <alignment/>
    </xf>
    <xf numFmtId="164" fontId="16" fillId="0" borderId="10" xfId="0" applyFont="1" applyBorder="1" applyAlignment="1">
      <alignment/>
    </xf>
    <xf numFmtId="164" fontId="11" fillId="0" borderId="66" xfId="0" applyFont="1" applyBorder="1" applyAlignment="1">
      <alignment horizontal="center"/>
    </xf>
    <xf numFmtId="165" fontId="16" fillId="0" borderId="30" xfId="0" applyNumberFormat="1" applyFont="1" applyBorder="1" applyAlignment="1">
      <alignment/>
    </xf>
    <xf numFmtId="165" fontId="16" fillId="0" borderId="29" xfId="0" applyNumberFormat="1" applyFont="1" applyBorder="1" applyAlignment="1">
      <alignment/>
    </xf>
    <xf numFmtId="165" fontId="28" fillId="0" borderId="7" xfId="0" applyNumberFormat="1" applyFont="1" applyBorder="1" applyAlignment="1">
      <alignment/>
    </xf>
    <xf numFmtId="165" fontId="28" fillId="0" borderId="9" xfId="0" applyNumberFormat="1" applyFont="1" applyBorder="1" applyAlignment="1">
      <alignment/>
    </xf>
    <xf numFmtId="165" fontId="28" fillId="0" borderId="4" xfId="0" applyNumberFormat="1" applyFont="1" applyBorder="1" applyAlignment="1">
      <alignment/>
    </xf>
    <xf numFmtId="165" fontId="28" fillId="0" borderId="10" xfId="0" applyNumberFormat="1" applyFont="1" applyBorder="1" applyAlignment="1">
      <alignment/>
    </xf>
    <xf numFmtId="164" fontId="15" fillId="0" borderId="0" xfId="0" applyFont="1" applyBorder="1" applyAlignment="1">
      <alignment horizontal="center"/>
    </xf>
    <xf numFmtId="164" fontId="4" fillId="0" borderId="13" xfId="0" applyFont="1" applyBorder="1" applyAlignment="1">
      <alignment horizontal="center" vertical="center"/>
    </xf>
    <xf numFmtId="164" fontId="4" fillId="0" borderId="13" xfId="0" applyFont="1" applyBorder="1" applyAlignment="1">
      <alignment horizontal="center" vertical="center" wrapText="1"/>
    </xf>
    <xf numFmtId="164" fontId="4" fillId="0" borderId="12" xfId="0" applyFont="1" applyBorder="1" applyAlignment="1">
      <alignment horizontal="center" vertical="center"/>
    </xf>
    <xf numFmtId="164" fontId="4" fillId="0" borderId="14" xfId="0" applyFont="1" applyBorder="1" applyAlignment="1">
      <alignment horizontal="center" vertical="center" wrapText="1"/>
    </xf>
    <xf numFmtId="164" fontId="4" fillId="0" borderId="70" xfId="0" applyFont="1" applyBorder="1" applyAlignment="1">
      <alignment horizontal="center" vertical="center" wrapText="1"/>
    </xf>
    <xf numFmtId="164" fontId="3" fillId="0" borderId="22" xfId="0" applyFont="1" applyBorder="1" applyAlignment="1">
      <alignment vertical="top" wrapText="1"/>
    </xf>
    <xf numFmtId="164" fontId="6" fillId="0" borderId="22" xfId="0" applyFont="1" applyBorder="1" applyAlignment="1">
      <alignment vertical="top" wrapText="1"/>
    </xf>
    <xf numFmtId="164" fontId="6" fillId="0" borderId="8" xfId="0" applyFont="1" applyBorder="1" applyAlignment="1">
      <alignment/>
    </xf>
    <xf numFmtId="165" fontId="6" fillId="0" borderId="9" xfId="0" applyNumberFormat="1" applyFont="1" applyBorder="1" applyAlignment="1">
      <alignment/>
    </xf>
    <xf numFmtId="165" fontId="6" fillId="0" borderId="4" xfId="0" applyNumberFormat="1" applyFont="1" applyBorder="1" applyAlignment="1">
      <alignment/>
    </xf>
    <xf numFmtId="165" fontId="6" fillId="0" borderId="7" xfId="0" applyNumberFormat="1" applyFont="1" applyBorder="1" applyAlignment="1">
      <alignment/>
    </xf>
    <xf numFmtId="165" fontId="6" fillId="0" borderId="10" xfId="0" applyNumberFormat="1" applyFont="1" applyBorder="1" applyAlignment="1">
      <alignment/>
    </xf>
    <xf numFmtId="164" fontId="4" fillId="0" borderId="58" xfId="0" applyFont="1" applyBorder="1" applyAlignment="1">
      <alignment vertical="top" wrapText="1"/>
    </xf>
    <xf numFmtId="164" fontId="4" fillId="0" borderId="13" xfId="0" applyFont="1" applyBorder="1" applyAlignment="1">
      <alignment horizontal="center"/>
    </xf>
    <xf numFmtId="164" fontId="4" fillId="0" borderId="12" xfId="0" applyFont="1" applyBorder="1" applyAlignment="1">
      <alignment horizontal="center"/>
    </xf>
    <xf numFmtId="164" fontId="4" fillId="0" borderId="59" xfId="0" applyFont="1" applyBorder="1" applyAlignment="1">
      <alignment horizontal="center"/>
    </xf>
    <xf numFmtId="164" fontId="3" fillId="0" borderId="15" xfId="0" applyFont="1" applyBorder="1" applyAlignment="1">
      <alignment vertical="top" wrapText="1"/>
    </xf>
    <xf numFmtId="165" fontId="3" fillId="0" borderId="73" xfId="0" applyNumberFormat="1" applyFont="1" applyBorder="1" applyAlignment="1">
      <alignment/>
    </xf>
    <xf numFmtId="164" fontId="4" fillId="0" borderId="15" xfId="0" applyFont="1" applyBorder="1" applyAlignment="1">
      <alignment vertical="top" wrapText="1"/>
    </xf>
    <xf numFmtId="165" fontId="4" fillId="0" borderId="23" xfId="0" applyNumberFormat="1" applyFont="1" applyBorder="1" applyAlignment="1">
      <alignment horizontal="right" vertical="center" wrapText="1"/>
    </xf>
    <xf numFmtId="165" fontId="4" fillId="0" borderId="24" xfId="0" applyNumberFormat="1" applyFont="1" applyBorder="1" applyAlignment="1">
      <alignment horizontal="right" vertical="center" wrapText="1"/>
    </xf>
    <xf numFmtId="165" fontId="4" fillId="0" borderId="73" xfId="0" applyNumberFormat="1" applyFont="1" applyBorder="1" applyAlignment="1">
      <alignment/>
    </xf>
    <xf numFmtId="164" fontId="4" fillId="0" borderId="74" xfId="0" applyFont="1" applyBorder="1" applyAlignment="1">
      <alignment vertical="top" wrapText="1"/>
    </xf>
    <xf numFmtId="165" fontId="4" fillId="0" borderId="4" xfId="0" applyNumberFormat="1" applyFont="1" applyBorder="1" applyAlignment="1">
      <alignment/>
    </xf>
    <xf numFmtId="165" fontId="4" fillId="0" borderId="75" xfId="0" applyNumberFormat="1" applyFont="1" applyBorder="1" applyAlignment="1">
      <alignment/>
    </xf>
    <xf numFmtId="164" fontId="4" fillId="0" borderId="0" xfId="0" applyFont="1" applyBorder="1" applyAlignment="1">
      <alignment horizontal="center" vertical="center"/>
    </xf>
    <xf numFmtId="164" fontId="0" fillId="0" borderId="0" xfId="0" applyAlignment="1">
      <alignment/>
    </xf>
    <xf numFmtId="164" fontId="3" fillId="0" borderId="58" xfId="0" applyFont="1" applyBorder="1" applyAlignment="1">
      <alignment/>
    </xf>
    <xf numFmtId="164" fontId="4" fillId="0" borderId="76" xfId="0" applyFont="1" applyBorder="1" applyAlignment="1">
      <alignment horizontal="center"/>
    </xf>
    <xf numFmtId="164" fontId="3" fillId="0" borderId="27" xfId="0" applyFont="1" applyBorder="1" applyAlignment="1">
      <alignment/>
    </xf>
    <xf numFmtId="164" fontId="3" fillId="0" borderId="73" xfId="0" applyFont="1" applyBorder="1" applyAlignment="1">
      <alignment/>
    </xf>
    <xf numFmtId="164" fontId="6" fillId="0" borderId="22" xfId="0" applyFont="1" applyBorder="1" applyAlignment="1">
      <alignment/>
    </xf>
    <xf numFmtId="165" fontId="6" fillId="0" borderId="27" xfId="0" applyNumberFormat="1" applyFont="1" applyBorder="1" applyAlignment="1">
      <alignment/>
    </xf>
    <xf numFmtId="165" fontId="6" fillId="0" borderId="73" xfId="0" applyNumberFormat="1" applyFont="1" applyBorder="1" applyAlignment="1">
      <alignment/>
    </xf>
    <xf numFmtId="165" fontId="3" fillId="0" borderId="27" xfId="0" applyNumberFormat="1" applyFont="1" applyBorder="1" applyAlignment="1">
      <alignment/>
    </xf>
    <xf numFmtId="164" fontId="3" fillId="0" borderId="22" xfId="0" applyFont="1" applyBorder="1" applyAlignment="1">
      <alignment shrinkToFit="1"/>
    </xf>
    <xf numFmtId="164" fontId="3" fillId="0" borderId="22" xfId="0" applyFont="1" applyBorder="1" applyAlignment="1">
      <alignment vertical="top" wrapText="1" shrinkToFit="1"/>
    </xf>
    <xf numFmtId="164" fontId="31" fillId="0" borderId="0" xfId="0" applyFont="1" applyAlignment="1">
      <alignment/>
    </xf>
    <xf numFmtId="164" fontId="18" fillId="0" borderId="0" xfId="0" applyFont="1" applyBorder="1" applyAlignment="1">
      <alignment horizontal="center"/>
    </xf>
    <xf numFmtId="168" fontId="18" fillId="0" borderId="0" xfId="0" applyNumberFormat="1" applyFont="1" applyBorder="1" applyAlignment="1">
      <alignment horizontal="center"/>
    </xf>
    <xf numFmtId="164" fontId="18" fillId="0" borderId="0" xfId="0" applyFont="1" applyAlignment="1">
      <alignment horizontal="center"/>
    </xf>
    <xf numFmtId="164" fontId="11" fillId="0" borderId="58" xfId="0" applyFont="1" applyBorder="1" applyAlignment="1">
      <alignment/>
    </xf>
    <xf numFmtId="165" fontId="11" fillId="0" borderId="14" xfId="0" applyNumberFormat="1" applyFont="1" applyBorder="1" applyAlignment="1">
      <alignment/>
    </xf>
    <xf numFmtId="165" fontId="11" fillId="0" borderId="70" xfId="0" applyNumberFormat="1" applyFont="1" applyBorder="1" applyAlignment="1">
      <alignment/>
    </xf>
    <xf numFmtId="164" fontId="29" fillId="0" borderId="22" xfId="0" applyFont="1" applyBorder="1" applyAlignment="1">
      <alignment vertical="center"/>
    </xf>
    <xf numFmtId="165" fontId="11" fillId="0" borderId="27" xfId="0" applyNumberFormat="1" applyFont="1" applyBorder="1" applyAlignment="1">
      <alignment horizontal="center" vertical="center" wrapText="1"/>
    </xf>
    <xf numFmtId="164" fontId="11" fillId="0" borderId="27" xfId="0" applyFont="1" applyBorder="1" applyAlignment="1">
      <alignment horizontal="center" vertical="center"/>
    </xf>
    <xf numFmtId="164" fontId="11" fillId="0" borderId="24" xfId="0" applyFont="1" applyBorder="1" applyAlignment="1">
      <alignment horizontal="center" vertical="center" wrapText="1"/>
    </xf>
    <xf numFmtId="164" fontId="16" fillId="0" borderId="36" xfId="0" applyFont="1" applyBorder="1" applyAlignment="1">
      <alignment wrapText="1"/>
    </xf>
    <xf numFmtId="165" fontId="16" fillId="0" borderId="69" xfId="0" applyNumberFormat="1" applyFont="1" applyBorder="1" applyAlignment="1">
      <alignment/>
    </xf>
    <xf numFmtId="165" fontId="16" fillId="0" borderId="21" xfId="0" applyNumberFormat="1" applyFont="1" applyBorder="1" applyAlignment="1">
      <alignment/>
    </xf>
    <xf numFmtId="165" fontId="16" fillId="0" borderId="17" xfId="0" applyNumberFormat="1" applyFont="1" applyBorder="1" applyAlignment="1">
      <alignment/>
    </xf>
    <xf numFmtId="164" fontId="16" fillId="0" borderId="36" xfId="0" applyFont="1" applyBorder="1" applyAlignment="1">
      <alignment/>
    </xf>
    <xf numFmtId="164" fontId="16" fillId="0" borderId="15" xfId="0" applyFont="1" applyBorder="1" applyAlignment="1">
      <alignment/>
    </xf>
    <xf numFmtId="164" fontId="16" fillId="0" borderId="22" xfId="0" applyFont="1" applyBorder="1" applyAlignment="1">
      <alignment wrapText="1" shrinkToFit="1"/>
    </xf>
    <xf numFmtId="164" fontId="11" fillId="0" borderId="22" xfId="0" applyFont="1" applyBorder="1" applyAlignment="1">
      <alignment/>
    </xf>
    <xf numFmtId="164" fontId="11" fillId="0" borderId="8" xfId="0" applyFont="1" applyBorder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ál_5. sz. melléklet" xfId="20"/>
    <cellStyle name="Normál_9702KV1" xfId="21"/>
    <cellStyle name="Normál_KTGVET98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62"/>
  <sheetViews>
    <sheetView tabSelected="1" workbookViewId="0" topLeftCell="D3">
      <selection activeCell="J50" sqref="J50"/>
    </sheetView>
  </sheetViews>
  <sheetFormatPr defaultColWidth="9.00390625" defaultRowHeight="12.75"/>
  <cols>
    <col min="1" max="1" width="6.125" style="1" customWidth="1"/>
    <col min="2" max="2" width="49.625" style="1" customWidth="1"/>
    <col min="3" max="3" width="0" style="1" hidden="1" customWidth="1"/>
    <col min="4" max="6" width="11.625" style="1" customWidth="1"/>
    <col min="7" max="7" width="53.25390625" style="1" customWidth="1"/>
    <col min="8" max="10" width="11.375" style="1" customWidth="1"/>
    <col min="11" max="16384" width="9.125" style="1" customWidth="1"/>
  </cols>
  <sheetData>
    <row r="1" ht="12.75">
      <c r="A1" s="1" t="s">
        <v>0</v>
      </c>
    </row>
    <row r="2" spans="3:7" ht="12.75">
      <c r="C2" s="2"/>
      <c r="D2" s="2"/>
      <c r="E2" s="2"/>
      <c r="F2" s="2"/>
      <c r="G2" s="2"/>
    </row>
    <row r="3" spans="1:10" ht="12.7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</row>
    <row r="4" spans="1:8" ht="12" customHeight="1">
      <c r="A4" s="4"/>
      <c r="B4" s="4"/>
      <c r="C4" s="4"/>
      <c r="D4" s="4"/>
      <c r="E4" s="4"/>
      <c r="F4" s="4"/>
      <c r="G4" s="4"/>
      <c r="H4" s="5"/>
    </row>
    <row r="5" spans="3:7" ht="13.5">
      <c r="C5" s="2"/>
      <c r="D5" s="2"/>
      <c r="E5" s="2"/>
      <c r="F5" s="2"/>
      <c r="G5" s="2"/>
    </row>
    <row r="6" spans="1:10" ht="13.5" customHeight="1">
      <c r="A6" s="6" t="s">
        <v>2</v>
      </c>
      <c r="B6" s="6"/>
      <c r="C6" s="6"/>
      <c r="D6" s="6"/>
      <c r="E6" s="6"/>
      <c r="F6" s="6"/>
      <c r="G6" s="7" t="s">
        <v>3</v>
      </c>
      <c r="H6" s="7"/>
      <c r="I6" s="7"/>
      <c r="J6" s="7"/>
    </row>
    <row r="7" spans="1:10" ht="14.25" customHeight="1">
      <c r="A7" s="8"/>
      <c r="B7" s="9"/>
      <c r="C7" s="10"/>
      <c r="D7" s="11" t="s">
        <v>4</v>
      </c>
      <c r="E7" s="12" t="s">
        <v>5</v>
      </c>
      <c r="F7" s="13" t="s">
        <v>6</v>
      </c>
      <c r="G7" s="14"/>
      <c r="H7" s="15" t="s">
        <v>7</v>
      </c>
      <c r="I7" s="16" t="s">
        <v>5</v>
      </c>
      <c r="J7" s="17" t="s">
        <v>6</v>
      </c>
    </row>
    <row r="8" spans="1:10" ht="13.5" customHeight="1">
      <c r="A8" s="18" t="s">
        <v>8</v>
      </c>
      <c r="B8" s="19"/>
      <c r="C8" s="20"/>
      <c r="D8" s="21">
        <f>SUM(D9:D10)</f>
        <v>215392</v>
      </c>
      <c r="E8" s="22">
        <f>SUM(E9:E10)</f>
        <v>403359</v>
      </c>
      <c r="F8" s="23">
        <f>SUM(F9:F10)</f>
        <v>460758</v>
      </c>
      <c r="G8" s="24" t="s">
        <v>9</v>
      </c>
      <c r="H8" s="25">
        <v>1788550</v>
      </c>
      <c r="I8" s="26">
        <v>1886174</v>
      </c>
      <c r="J8" s="27">
        <v>1892516</v>
      </c>
    </row>
    <row r="9" spans="1:10" ht="12.75" customHeight="1">
      <c r="A9" s="28" t="s">
        <v>10</v>
      </c>
      <c r="B9" s="29"/>
      <c r="C9" s="10"/>
      <c r="D9" s="30">
        <v>131880</v>
      </c>
      <c r="E9" s="31">
        <v>151298</v>
      </c>
      <c r="F9" s="32">
        <v>155015</v>
      </c>
      <c r="G9" s="33"/>
      <c r="H9" s="34"/>
      <c r="I9" s="35"/>
      <c r="J9" s="36"/>
    </row>
    <row r="10" spans="1:10" ht="13.5">
      <c r="A10" s="28" t="s">
        <v>11</v>
      </c>
      <c r="B10" s="29"/>
      <c r="C10" s="37" t="s">
        <v>12</v>
      </c>
      <c r="D10" s="38">
        <v>83512</v>
      </c>
      <c r="E10" s="39">
        <v>252061</v>
      </c>
      <c r="F10" s="40">
        <v>305743</v>
      </c>
      <c r="G10" s="33" t="s">
        <v>13</v>
      </c>
      <c r="H10" s="41">
        <v>568490</v>
      </c>
      <c r="I10" s="35">
        <v>597803</v>
      </c>
      <c r="J10" s="36">
        <v>597321</v>
      </c>
    </row>
    <row r="11" spans="1:10" ht="12.75">
      <c r="A11" s="28"/>
      <c r="B11" s="29"/>
      <c r="C11" s="37"/>
      <c r="D11" s="38"/>
      <c r="E11" s="39"/>
      <c r="F11" s="40"/>
      <c r="G11" s="33"/>
      <c r="H11" s="34"/>
      <c r="I11" s="35"/>
      <c r="J11" s="36"/>
    </row>
    <row r="12" spans="1:10" ht="12.75">
      <c r="A12" s="42" t="s">
        <v>14</v>
      </c>
      <c r="B12" s="43"/>
      <c r="C12" s="44" t="s">
        <v>15</v>
      </c>
      <c r="D12" s="45">
        <f>SUM(D13:D20)</f>
        <v>1840087</v>
      </c>
      <c r="E12" s="46">
        <f>SUM(E13:E20)</f>
        <v>1881787</v>
      </c>
      <c r="F12" s="47">
        <f>SUM(F13:F20)</f>
        <v>1881787</v>
      </c>
      <c r="G12" s="33" t="s">
        <v>16</v>
      </c>
      <c r="H12" s="41">
        <v>1226532</v>
      </c>
      <c r="I12" s="35">
        <v>1306452</v>
      </c>
      <c r="J12" s="36">
        <v>1341859</v>
      </c>
    </row>
    <row r="13" spans="1:10" ht="12.75">
      <c r="A13" s="48" t="s">
        <v>17</v>
      </c>
      <c r="B13" s="43"/>
      <c r="C13" s="44" t="s">
        <v>18</v>
      </c>
      <c r="D13" s="49">
        <v>1131400</v>
      </c>
      <c r="E13" s="50">
        <v>1161400</v>
      </c>
      <c r="F13" s="51">
        <v>1161400</v>
      </c>
      <c r="G13" s="33"/>
      <c r="H13" s="34"/>
      <c r="I13" s="50"/>
      <c r="J13" s="52"/>
    </row>
    <row r="14" spans="1:10" ht="12.75">
      <c r="A14" s="48" t="s">
        <v>19</v>
      </c>
      <c r="B14" s="53"/>
      <c r="C14" s="44"/>
      <c r="D14" s="49"/>
      <c r="E14" s="50"/>
      <c r="F14" s="51"/>
      <c r="G14" s="33" t="s">
        <v>20</v>
      </c>
      <c r="H14" s="41">
        <f>SUM(H15:H16)</f>
        <v>248610</v>
      </c>
      <c r="I14" s="35">
        <f>SUM(I15:I16)</f>
        <v>316463</v>
      </c>
      <c r="J14" s="36">
        <f>SUM(J15:J16)</f>
        <v>302974</v>
      </c>
    </row>
    <row r="15" spans="1:10" ht="12.75">
      <c r="A15" s="42"/>
      <c r="B15" s="43" t="s">
        <v>21</v>
      </c>
      <c r="C15" s="44" t="s">
        <v>22</v>
      </c>
      <c r="D15" s="49">
        <v>368269</v>
      </c>
      <c r="E15" s="50">
        <v>368269</v>
      </c>
      <c r="F15" s="51">
        <v>368269</v>
      </c>
      <c r="G15" s="54" t="s">
        <v>23</v>
      </c>
      <c r="H15" s="34">
        <v>224450</v>
      </c>
      <c r="I15" s="50">
        <v>232924</v>
      </c>
      <c r="J15" s="52">
        <v>236521</v>
      </c>
    </row>
    <row r="16" spans="1:10" ht="12.75" customHeight="1">
      <c r="A16" s="42"/>
      <c r="B16" s="43" t="s">
        <v>24</v>
      </c>
      <c r="C16" s="55" t="s">
        <v>25</v>
      </c>
      <c r="D16" s="56"/>
      <c r="E16" s="57"/>
      <c r="F16" s="58"/>
      <c r="G16" s="54" t="s">
        <v>26</v>
      </c>
      <c r="H16" s="34">
        <v>24160</v>
      </c>
      <c r="I16" s="50">
        <v>83539</v>
      </c>
      <c r="J16" s="52">
        <v>66453</v>
      </c>
    </row>
    <row r="17" spans="1:10" ht="12.75">
      <c r="A17" s="42"/>
      <c r="B17" s="43" t="s">
        <v>27</v>
      </c>
      <c r="C17" s="44" t="s">
        <v>28</v>
      </c>
      <c r="D17" s="49">
        <v>255000</v>
      </c>
      <c r="E17" s="50">
        <v>261000</v>
      </c>
      <c r="F17" s="51">
        <v>261000</v>
      </c>
      <c r="G17" s="54"/>
      <c r="H17" s="34"/>
      <c r="I17" s="50"/>
      <c r="J17" s="52"/>
    </row>
    <row r="18" spans="1:10" ht="12.75">
      <c r="A18" s="42" t="s">
        <v>29</v>
      </c>
      <c r="B18" s="43"/>
      <c r="C18" s="44"/>
      <c r="D18" s="59">
        <v>148</v>
      </c>
      <c r="E18" s="60">
        <v>648</v>
      </c>
      <c r="F18" s="61">
        <v>648</v>
      </c>
      <c r="G18" s="33" t="s">
        <v>30</v>
      </c>
      <c r="H18" s="41"/>
      <c r="I18" s="35"/>
      <c r="J18" s="36"/>
    </row>
    <row r="19" spans="1:10" ht="12.75">
      <c r="A19" s="62" t="s">
        <v>31</v>
      </c>
      <c r="B19" s="63"/>
      <c r="C19" s="44" t="s">
        <v>32</v>
      </c>
      <c r="D19" s="49">
        <v>4200</v>
      </c>
      <c r="E19" s="50">
        <v>4200</v>
      </c>
      <c r="F19" s="51">
        <v>4200</v>
      </c>
      <c r="G19" s="33"/>
      <c r="H19" s="41"/>
      <c r="I19" s="35"/>
      <c r="J19" s="36"/>
    </row>
    <row r="20" spans="1:10" ht="12.75">
      <c r="A20" s="42" t="s">
        <v>33</v>
      </c>
      <c r="B20" s="43"/>
      <c r="D20" s="49">
        <v>81070</v>
      </c>
      <c r="E20" s="50">
        <v>86270</v>
      </c>
      <c r="F20" s="51">
        <v>86270</v>
      </c>
      <c r="G20" s="33" t="s">
        <v>34</v>
      </c>
      <c r="H20" s="41">
        <v>163100</v>
      </c>
      <c r="I20" s="35">
        <v>169054</v>
      </c>
      <c r="J20" s="36">
        <v>169054</v>
      </c>
    </row>
    <row r="21" spans="1:10" ht="12.75">
      <c r="A21" s="64" t="s">
        <v>35</v>
      </c>
      <c r="B21" s="64"/>
      <c r="D21" s="65">
        <f>SUM(D8+D12)</f>
        <v>2055479</v>
      </c>
      <c r="E21" s="35">
        <f>SUM(E8+E12)</f>
        <v>2285146</v>
      </c>
      <c r="F21" s="66">
        <f>SUM(F8+F12)</f>
        <v>2342545</v>
      </c>
      <c r="G21" s="33"/>
      <c r="H21" s="34"/>
      <c r="I21" s="35"/>
      <c r="J21" s="36"/>
    </row>
    <row r="22" spans="1:10" ht="12.75">
      <c r="A22" s="67"/>
      <c r="B22" s="68"/>
      <c r="D22" s="69"/>
      <c r="E22" s="70"/>
      <c r="F22" s="71"/>
      <c r="G22" s="33" t="s">
        <v>36</v>
      </c>
      <c r="H22" s="41">
        <v>8565</v>
      </c>
      <c r="I22" s="35">
        <v>9355</v>
      </c>
      <c r="J22" s="36">
        <v>7858</v>
      </c>
    </row>
    <row r="23" spans="1:10" ht="12.75">
      <c r="A23" s="62" t="s">
        <v>37</v>
      </c>
      <c r="B23" s="63"/>
      <c r="C23" s="72" t="s">
        <v>38</v>
      </c>
      <c r="D23" s="49">
        <v>196000</v>
      </c>
      <c r="E23" s="50">
        <v>196000</v>
      </c>
      <c r="F23" s="51">
        <v>76000</v>
      </c>
      <c r="G23" s="33"/>
      <c r="H23" s="34"/>
      <c r="I23" s="35"/>
      <c r="J23" s="36"/>
    </row>
    <row r="24" spans="1:10" ht="12.75">
      <c r="A24" s="73" t="s">
        <v>39</v>
      </c>
      <c r="B24" s="74"/>
      <c r="C24" s="72" t="s">
        <v>40</v>
      </c>
      <c r="D24" s="59">
        <v>10000</v>
      </c>
      <c r="E24" s="60">
        <v>10000</v>
      </c>
      <c r="F24" s="61">
        <v>10000</v>
      </c>
      <c r="G24" s="33" t="s">
        <v>41</v>
      </c>
      <c r="H24" s="41">
        <v>496555</v>
      </c>
      <c r="I24" s="35">
        <v>815684</v>
      </c>
      <c r="J24" s="36">
        <v>563878</v>
      </c>
    </row>
    <row r="25" spans="1:10" ht="12.75">
      <c r="A25" s="73" t="s">
        <v>42</v>
      </c>
      <c r="B25" s="74"/>
      <c r="C25" s="72" t="s">
        <v>43</v>
      </c>
      <c r="D25" s="49">
        <v>47500</v>
      </c>
      <c r="E25" s="50">
        <v>47500</v>
      </c>
      <c r="F25" s="51">
        <v>47500</v>
      </c>
      <c r="G25" s="33"/>
      <c r="H25" s="34"/>
      <c r="I25" s="35"/>
      <c r="J25" s="36"/>
    </row>
    <row r="26" spans="1:10" ht="12.75">
      <c r="A26" s="42" t="s">
        <v>44</v>
      </c>
      <c r="B26" s="43"/>
      <c r="C26" s="75"/>
      <c r="D26" s="49">
        <v>13571</v>
      </c>
      <c r="E26" s="50">
        <v>7571</v>
      </c>
      <c r="F26" s="51">
        <v>7571</v>
      </c>
      <c r="G26" s="33" t="s">
        <v>45</v>
      </c>
      <c r="H26" s="41">
        <v>555327</v>
      </c>
      <c r="I26" s="35">
        <v>634727</v>
      </c>
      <c r="J26" s="36">
        <v>528478</v>
      </c>
    </row>
    <row r="27" spans="1:10" ht="12.75">
      <c r="A27" s="28" t="s">
        <v>46</v>
      </c>
      <c r="B27" s="29"/>
      <c r="C27" s="75"/>
      <c r="D27" s="49">
        <v>147844</v>
      </c>
      <c r="E27" s="50">
        <v>143273</v>
      </c>
      <c r="F27" s="51">
        <v>125513</v>
      </c>
      <c r="G27" s="33"/>
      <c r="H27" s="34"/>
      <c r="I27" s="35"/>
      <c r="J27" s="36"/>
    </row>
    <row r="28" spans="1:10" ht="12.75" customHeight="1">
      <c r="A28" s="76" t="s">
        <v>47</v>
      </c>
      <c r="B28" s="76"/>
      <c r="C28" s="75"/>
      <c r="D28" s="49">
        <v>150000</v>
      </c>
      <c r="E28" s="50"/>
      <c r="F28" s="51"/>
      <c r="G28" s="33" t="s">
        <v>40</v>
      </c>
      <c r="H28" s="41">
        <v>122024</v>
      </c>
      <c r="I28" s="35">
        <v>122024</v>
      </c>
      <c r="J28" s="36">
        <v>122024</v>
      </c>
    </row>
    <row r="29" spans="1:10" ht="12.75" customHeight="1">
      <c r="A29" s="77" t="s">
        <v>48</v>
      </c>
      <c r="B29" s="77"/>
      <c r="C29" s="75"/>
      <c r="D29" s="69">
        <f>SUM(D23:D28)</f>
        <v>564915</v>
      </c>
      <c r="E29" s="70">
        <f>SUM(E23:E28)</f>
        <v>404344</v>
      </c>
      <c r="F29" s="71">
        <f>SUM(F23:F28)</f>
        <v>266584</v>
      </c>
      <c r="G29" s="54"/>
      <c r="H29" s="41"/>
      <c r="I29" s="35"/>
      <c r="J29" s="36"/>
    </row>
    <row r="30" spans="1:10" ht="12.75" customHeight="1">
      <c r="A30" s="76"/>
      <c r="B30" s="76"/>
      <c r="C30" s="75"/>
      <c r="D30" s="49"/>
      <c r="E30" s="50"/>
      <c r="F30" s="51"/>
      <c r="G30" s="33" t="s">
        <v>49</v>
      </c>
      <c r="H30" s="41">
        <f>SUM(H31:H36)</f>
        <v>7500</v>
      </c>
      <c r="I30" s="41">
        <f>SUM(I31:I36)</f>
        <v>503738</v>
      </c>
      <c r="J30" s="41">
        <f>SUM(J31:J36)</f>
        <v>580738</v>
      </c>
    </row>
    <row r="31" spans="1:10" ht="12.75" customHeight="1">
      <c r="A31" s="78" t="s">
        <v>50</v>
      </c>
      <c r="B31" s="63"/>
      <c r="C31" s="75"/>
      <c r="D31" s="49">
        <v>1031659</v>
      </c>
      <c r="E31" s="50">
        <v>1031259</v>
      </c>
      <c r="F31" s="51">
        <v>1031259</v>
      </c>
      <c r="G31" s="54" t="s">
        <v>51</v>
      </c>
      <c r="H31" s="34">
        <v>7500</v>
      </c>
      <c r="I31" s="50">
        <v>7500</v>
      </c>
      <c r="J31" s="52">
        <v>7500</v>
      </c>
    </row>
    <row r="32" spans="1:10" ht="12.75" customHeight="1">
      <c r="A32" s="62" t="s">
        <v>52</v>
      </c>
      <c r="B32" s="63"/>
      <c r="C32" s="75"/>
      <c r="D32" s="49">
        <v>61527</v>
      </c>
      <c r="E32" s="50">
        <v>74870</v>
      </c>
      <c r="F32" s="51">
        <v>74870</v>
      </c>
      <c r="G32" s="54" t="s">
        <v>53</v>
      </c>
      <c r="H32" s="34"/>
      <c r="I32" s="50">
        <v>10000</v>
      </c>
      <c r="J32" s="52">
        <v>10000</v>
      </c>
    </row>
    <row r="33" spans="1:10" ht="12.75" customHeight="1">
      <c r="A33" s="62" t="s">
        <v>54</v>
      </c>
      <c r="B33" s="63"/>
      <c r="C33" s="75"/>
      <c r="D33" s="49">
        <v>1665</v>
      </c>
      <c r="E33" s="50">
        <v>2338</v>
      </c>
      <c r="F33" s="51">
        <v>2338</v>
      </c>
      <c r="G33" s="54" t="s">
        <v>55</v>
      </c>
      <c r="H33" s="34"/>
      <c r="I33" s="50">
        <v>13000</v>
      </c>
      <c r="J33" s="52">
        <v>41000</v>
      </c>
    </row>
    <row r="34" spans="1:10" ht="12.75" customHeight="1">
      <c r="A34" s="62" t="s">
        <v>56</v>
      </c>
      <c r="B34" s="63"/>
      <c r="C34" s="79" t="s">
        <v>57</v>
      </c>
      <c r="D34" s="49">
        <v>73604</v>
      </c>
      <c r="E34" s="50">
        <v>72604</v>
      </c>
      <c r="F34" s="51">
        <v>72007</v>
      </c>
      <c r="G34" s="48" t="s">
        <v>58</v>
      </c>
      <c r="H34" s="34"/>
      <c r="I34" s="50">
        <v>473238</v>
      </c>
      <c r="J34" s="52">
        <v>473238</v>
      </c>
    </row>
    <row r="35" spans="1:10" ht="12.75" customHeight="1">
      <c r="A35" s="62" t="s">
        <v>59</v>
      </c>
      <c r="B35" s="63"/>
      <c r="C35" s="79"/>
      <c r="D35" s="49"/>
      <c r="E35" s="50">
        <v>92291</v>
      </c>
      <c r="F35" s="51">
        <v>98678</v>
      </c>
      <c r="G35" s="54" t="s">
        <v>60</v>
      </c>
      <c r="H35" s="80"/>
      <c r="I35" s="46"/>
      <c r="J35" s="52">
        <v>2000</v>
      </c>
    </row>
    <row r="36" spans="1:10" ht="12.75" customHeight="1">
      <c r="A36" s="64" t="s">
        <v>61</v>
      </c>
      <c r="B36" s="64"/>
      <c r="C36" s="79"/>
      <c r="D36" s="81"/>
      <c r="E36" s="38">
        <v>5788</v>
      </c>
      <c r="F36" s="37">
        <v>5788</v>
      </c>
      <c r="G36" s="48" t="s">
        <v>62</v>
      </c>
      <c r="H36" s="34"/>
      <c r="I36" s="34"/>
      <c r="J36" s="82">
        <v>47000</v>
      </c>
    </row>
    <row r="37" spans="1:10" ht="12.75" customHeight="1">
      <c r="A37" s="83" t="s">
        <v>63</v>
      </c>
      <c r="B37" s="83"/>
      <c r="C37" s="79"/>
      <c r="D37" s="38"/>
      <c r="E37" s="39">
        <v>4880</v>
      </c>
      <c r="F37" s="40">
        <v>4880</v>
      </c>
      <c r="G37" s="84"/>
      <c r="H37" s="41"/>
      <c r="I37" s="41"/>
      <c r="J37" s="85"/>
    </row>
    <row r="38" spans="1:10" ht="12.75" customHeight="1">
      <c r="A38" s="83" t="s">
        <v>64</v>
      </c>
      <c r="B38" s="83"/>
      <c r="C38" s="86"/>
      <c r="D38" s="38"/>
      <c r="E38" s="39">
        <v>1360</v>
      </c>
      <c r="F38" s="40">
        <v>1360</v>
      </c>
      <c r="G38" s="84" t="s">
        <v>65</v>
      </c>
      <c r="H38" s="41">
        <f>SUM(H39:H40)</f>
        <v>2714306</v>
      </c>
      <c r="I38" s="41">
        <f>SUM(I39:I40)</f>
        <v>2049243</v>
      </c>
      <c r="J38" s="85">
        <f>SUM(J39:J40)</f>
        <v>2009079</v>
      </c>
    </row>
    <row r="39" spans="1:10" ht="12.75" customHeight="1">
      <c r="A39" s="67" t="s">
        <v>66</v>
      </c>
      <c r="B39" s="63"/>
      <c r="C39" s="79"/>
      <c r="D39" s="81">
        <f>SUM(D31:D38)</f>
        <v>1168455</v>
      </c>
      <c r="E39" s="81">
        <f>SUM(E31:E38)</f>
        <v>1285390</v>
      </c>
      <c r="F39" s="87">
        <f>SUM(F31:F38)</f>
        <v>1291180</v>
      </c>
      <c r="G39" s="88" t="s">
        <v>67</v>
      </c>
      <c r="H39" s="80">
        <v>8000</v>
      </c>
      <c r="I39" s="46">
        <v>5816</v>
      </c>
      <c r="J39" s="89">
        <v>5189</v>
      </c>
    </row>
    <row r="40" spans="1:10" ht="12.75" customHeight="1">
      <c r="A40" s="83"/>
      <c r="B40" s="83"/>
      <c r="C40" s="86"/>
      <c r="D40" s="49"/>
      <c r="E40" s="26"/>
      <c r="F40" s="90"/>
      <c r="G40" s="88" t="s">
        <v>68</v>
      </c>
      <c r="H40" s="46">
        <f>SUM(H41:H46)</f>
        <v>2706306</v>
      </c>
      <c r="I40" s="46">
        <f>SUM(I41:I46)</f>
        <v>2043427</v>
      </c>
      <c r="J40" s="89">
        <f>SUM(J41:J46)</f>
        <v>2003890</v>
      </c>
    </row>
    <row r="41" spans="1:10" ht="12.75" customHeight="1">
      <c r="A41" s="54" t="s">
        <v>69</v>
      </c>
      <c r="B41" s="43"/>
      <c r="C41" s="86"/>
      <c r="D41" s="38">
        <v>808995</v>
      </c>
      <c r="E41" s="39">
        <v>808995</v>
      </c>
      <c r="F41" s="40">
        <v>808995</v>
      </c>
      <c r="G41" s="54" t="s">
        <v>70</v>
      </c>
      <c r="H41" s="34">
        <v>2500000</v>
      </c>
      <c r="I41" s="50">
        <v>1853147</v>
      </c>
      <c r="J41" s="52">
        <v>2001467</v>
      </c>
    </row>
    <row r="42" spans="1:10" ht="12.75">
      <c r="A42" s="54" t="s">
        <v>71</v>
      </c>
      <c r="B42" s="53"/>
      <c r="C42" s="86"/>
      <c r="D42" s="38">
        <v>83187</v>
      </c>
      <c r="E42" s="39">
        <v>111313</v>
      </c>
      <c r="F42" s="40">
        <v>126961</v>
      </c>
      <c r="G42" s="54" t="s">
        <v>72</v>
      </c>
      <c r="H42" s="34">
        <v>27260</v>
      </c>
      <c r="I42" s="50">
        <v>185280</v>
      </c>
      <c r="J42" s="52"/>
    </row>
    <row r="43" spans="1:10" ht="12.75" customHeight="1">
      <c r="A43" s="54" t="s">
        <v>73</v>
      </c>
      <c r="B43" s="43"/>
      <c r="C43" s="86"/>
      <c r="D43" s="49">
        <v>215651</v>
      </c>
      <c r="E43" s="39">
        <v>212444</v>
      </c>
      <c r="F43" s="40">
        <v>212444</v>
      </c>
      <c r="G43" s="54" t="s">
        <v>74</v>
      </c>
      <c r="H43" s="34">
        <v>122188</v>
      </c>
      <c r="I43" s="50"/>
      <c r="J43" s="52"/>
    </row>
    <row r="44" spans="1:10" ht="12.75">
      <c r="A44" s="91" t="s">
        <v>75</v>
      </c>
      <c r="B44" s="92"/>
      <c r="C44" s="86"/>
      <c r="D44" s="81">
        <f>SUM(D41:D43)</f>
        <v>1107833</v>
      </c>
      <c r="E44" s="81">
        <f>SUM(E41:E43)</f>
        <v>1132752</v>
      </c>
      <c r="F44" s="87">
        <f>SUM(F41:F43)</f>
        <v>1148400</v>
      </c>
      <c r="G44" s="54" t="s">
        <v>76</v>
      </c>
      <c r="H44" s="34">
        <v>5000</v>
      </c>
      <c r="I44" s="50">
        <v>5000</v>
      </c>
      <c r="J44" s="52">
        <v>2423</v>
      </c>
    </row>
    <row r="45" spans="1:10" ht="12.75">
      <c r="A45" s="83"/>
      <c r="B45" s="83"/>
      <c r="C45" s="86"/>
      <c r="D45" s="38"/>
      <c r="E45" s="26"/>
      <c r="F45" s="90"/>
      <c r="G45" s="54" t="s">
        <v>77</v>
      </c>
      <c r="H45" s="34">
        <v>11858</v>
      </c>
      <c r="I45" s="50"/>
      <c r="J45" s="52"/>
    </row>
    <row r="46" spans="1:10" ht="13.5" customHeight="1">
      <c r="A46" s="93" t="s">
        <v>78</v>
      </c>
      <c r="B46" s="93"/>
      <c r="C46" s="86"/>
      <c r="D46" s="65">
        <v>31500</v>
      </c>
      <c r="E46" s="26">
        <v>33100</v>
      </c>
      <c r="F46" s="90">
        <v>82100</v>
      </c>
      <c r="G46" s="54" t="s">
        <v>79</v>
      </c>
      <c r="H46" s="34">
        <v>40000</v>
      </c>
      <c r="I46" s="50"/>
      <c r="J46" s="52"/>
    </row>
    <row r="47" spans="1:10" ht="12.75">
      <c r="A47" s="64" t="s">
        <v>80</v>
      </c>
      <c r="B47" s="64"/>
      <c r="C47" s="86"/>
      <c r="D47" s="81"/>
      <c r="E47" s="35"/>
      <c r="F47" s="66"/>
      <c r="G47" s="33" t="s">
        <v>81</v>
      </c>
      <c r="H47" s="41">
        <f>SUM(H8+H10+H12+H14+H18+H20+H22+H24+H26+H28+H30+H38)</f>
        <v>7899559</v>
      </c>
      <c r="I47" s="41">
        <f>SUM(I8+I10+I12+I14+I18+I20+I22+I24+I26+I28+I30+I38)</f>
        <v>8410717</v>
      </c>
      <c r="J47" s="85">
        <f>SUM(J8+J10+J12+J14+J18+J20+J22+J24+J26+J28+J30+J38)</f>
        <v>8115779</v>
      </c>
    </row>
    <row r="48" spans="1:10" ht="12.75">
      <c r="A48" s="94" t="s">
        <v>82</v>
      </c>
      <c r="B48" s="95"/>
      <c r="C48" s="86"/>
      <c r="D48" s="65">
        <v>25482</v>
      </c>
      <c r="E48" s="26">
        <v>294265</v>
      </c>
      <c r="F48" s="90">
        <v>294265</v>
      </c>
      <c r="G48" s="54"/>
      <c r="H48" s="34"/>
      <c r="I48" s="50"/>
      <c r="J48" s="52"/>
    </row>
    <row r="49" spans="1:10" ht="12.75">
      <c r="A49" s="96" t="s">
        <v>83</v>
      </c>
      <c r="B49" s="96"/>
      <c r="C49" s="86"/>
      <c r="D49" s="97"/>
      <c r="E49" s="26"/>
      <c r="F49" s="90"/>
      <c r="G49" s="54" t="s">
        <v>84</v>
      </c>
      <c r="H49" s="34">
        <v>35412</v>
      </c>
      <c r="I49" s="50">
        <v>35412</v>
      </c>
      <c r="J49" s="52">
        <v>35412</v>
      </c>
    </row>
    <row r="50" spans="1:10" ht="13.5">
      <c r="A50" s="98" t="s">
        <v>85</v>
      </c>
      <c r="B50" s="99"/>
      <c r="C50" s="100"/>
      <c r="D50" s="101">
        <f>SUM(D21+D29+D39+D44+D46+D47+D48+D49)</f>
        <v>4953664</v>
      </c>
      <c r="E50" s="101">
        <f>SUM(E21+E29+E39+E44+E46+E47+E48+E49)</f>
        <v>5434997</v>
      </c>
      <c r="F50" s="102">
        <f>SUM(F21+F29+F39+F44+F46+F47+F48+F49)</f>
        <v>5425074</v>
      </c>
      <c r="G50" s="54" t="s">
        <v>86</v>
      </c>
      <c r="H50" s="34">
        <v>616988</v>
      </c>
      <c r="I50" s="50">
        <v>616988</v>
      </c>
      <c r="J50" s="52">
        <v>872178</v>
      </c>
    </row>
    <row r="51" spans="1:10" ht="12.75">
      <c r="A51" s="94"/>
      <c r="B51" s="95"/>
      <c r="C51" s="86"/>
      <c r="D51" s="65"/>
      <c r="E51" s="35"/>
      <c r="F51" s="66"/>
      <c r="G51" s="54" t="s">
        <v>87</v>
      </c>
      <c r="H51" s="34"/>
      <c r="I51" s="50"/>
      <c r="J51" s="52"/>
    </row>
    <row r="52" spans="1:10" ht="12.75">
      <c r="A52" s="78" t="s">
        <v>88</v>
      </c>
      <c r="B52" s="103"/>
      <c r="C52" s="86"/>
      <c r="D52" s="49">
        <v>3570000</v>
      </c>
      <c r="E52" s="60">
        <v>3570000</v>
      </c>
      <c r="F52" s="61">
        <v>3570000</v>
      </c>
      <c r="G52" s="54" t="s">
        <v>89</v>
      </c>
      <c r="H52" s="34"/>
      <c r="I52" s="50"/>
      <c r="J52" s="52"/>
    </row>
    <row r="53" spans="1:10" ht="12.75">
      <c r="A53" s="78" t="s">
        <v>90</v>
      </c>
      <c r="B53" s="63"/>
      <c r="C53" s="86"/>
      <c r="D53" s="49"/>
      <c r="E53" s="50"/>
      <c r="F53" s="51"/>
      <c r="G53" s="33" t="s">
        <v>91</v>
      </c>
      <c r="H53" s="35">
        <f>SUM(H48:H52)</f>
        <v>652400</v>
      </c>
      <c r="I53" s="35">
        <f>SUM(I48:I52)</f>
        <v>652400</v>
      </c>
      <c r="J53" s="36">
        <f>SUM(J48:J52)</f>
        <v>907590</v>
      </c>
    </row>
    <row r="54" spans="1:10" ht="13.5">
      <c r="A54" s="78" t="s">
        <v>92</v>
      </c>
      <c r="B54" s="103"/>
      <c r="C54" s="86"/>
      <c r="D54" s="49">
        <v>28295</v>
      </c>
      <c r="E54" s="50">
        <v>28295</v>
      </c>
      <c r="F54" s="51">
        <v>28295</v>
      </c>
      <c r="G54" s="104"/>
      <c r="H54" s="105"/>
      <c r="I54" s="105"/>
      <c r="J54" s="106"/>
    </row>
    <row r="55" spans="1:10" ht="13.5">
      <c r="A55" s="107" t="s">
        <v>93</v>
      </c>
      <c r="B55" s="108"/>
      <c r="C55" s="86"/>
      <c r="D55" s="109"/>
      <c r="E55" s="110"/>
      <c r="F55" s="111"/>
      <c r="G55" s="104"/>
      <c r="H55" s="105"/>
      <c r="I55" s="105"/>
      <c r="J55" s="106"/>
    </row>
    <row r="56" spans="1:10" ht="12.75">
      <c r="A56" s="112" t="s">
        <v>94</v>
      </c>
      <c r="B56" s="113"/>
      <c r="C56" s="50"/>
      <c r="D56" s="50"/>
      <c r="E56" s="50">
        <v>29825</v>
      </c>
      <c r="F56" s="51"/>
      <c r="G56" s="114"/>
      <c r="H56" s="115"/>
      <c r="I56" s="34"/>
      <c r="J56" s="52"/>
    </row>
    <row r="57" spans="1:10" ht="13.5">
      <c r="A57" s="116" t="s">
        <v>95</v>
      </c>
      <c r="B57" s="117"/>
      <c r="C57" s="117"/>
      <c r="D57" s="118">
        <f>SUM(D52:D56)</f>
        <v>3598295</v>
      </c>
      <c r="E57" s="118">
        <f>SUM(E52:E56)</f>
        <v>3628120</v>
      </c>
      <c r="F57" s="119">
        <f>SUM(F52:F56)</f>
        <v>3598295</v>
      </c>
      <c r="G57" s="114"/>
      <c r="H57" s="115"/>
      <c r="I57" s="34"/>
      <c r="J57" s="52"/>
    </row>
    <row r="58" spans="1:10" ht="13.5">
      <c r="A58" s="120"/>
      <c r="B58" s="121"/>
      <c r="C58" s="117"/>
      <c r="D58" s="117"/>
      <c r="E58" s="117"/>
      <c r="F58" s="122"/>
      <c r="G58" s="114"/>
      <c r="H58" s="35"/>
      <c r="I58" s="115"/>
      <c r="J58" s="52"/>
    </row>
    <row r="59" spans="1:10" ht="12.75">
      <c r="A59" s="123" t="s">
        <v>96</v>
      </c>
      <c r="B59" s="124"/>
      <c r="C59" s="125"/>
      <c r="D59" s="124">
        <f>SUM(D50+D57)</f>
        <v>8551959</v>
      </c>
      <c r="E59" s="124">
        <f>SUM(E50+E57)</f>
        <v>9063117</v>
      </c>
      <c r="F59" s="126">
        <f>SUM(F50+F57)</f>
        <v>9023369</v>
      </c>
      <c r="G59" s="127"/>
      <c r="H59" s="50"/>
      <c r="I59" s="115"/>
      <c r="J59" s="36"/>
    </row>
    <row r="60" spans="1:10" ht="13.5">
      <c r="A60" s="67"/>
      <c r="B60" s="128"/>
      <c r="C60" s="125"/>
      <c r="D60" s="124"/>
      <c r="E60" s="124"/>
      <c r="F60" s="126"/>
      <c r="G60" s="104" t="s">
        <v>97</v>
      </c>
      <c r="H60" s="35">
        <f>SUM(H47+H53)</f>
        <v>8551959</v>
      </c>
      <c r="I60" s="35">
        <f>SUM(I47+I53)</f>
        <v>9063117</v>
      </c>
      <c r="J60" s="36">
        <f>SUM(J47+J53)</f>
        <v>9023369</v>
      </c>
    </row>
    <row r="61" spans="1:10" ht="13.5">
      <c r="A61" s="64" t="s">
        <v>98</v>
      </c>
      <c r="B61" s="41"/>
      <c r="C61" s="113"/>
      <c r="D61" s="41">
        <f>SUM(D59-D53)</f>
        <v>8551959</v>
      </c>
      <c r="E61" s="41">
        <f>SUM(E59-E53)</f>
        <v>9063117</v>
      </c>
      <c r="F61" s="129">
        <f>SUM(F59-F53)</f>
        <v>9023369</v>
      </c>
      <c r="G61" s="104"/>
      <c r="H61" s="50"/>
      <c r="I61" s="115"/>
      <c r="J61" s="130"/>
    </row>
    <row r="62" spans="1:10" ht="14.25">
      <c r="A62" s="131"/>
      <c r="B62" s="132"/>
      <c r="C62" s="133"/>
      <c r="D62" s="134"/>
      <c r="E62" s="134"/>
      <c r="F62" s="135"/>
      <c r="G62" s="136" t="s">
        <v>99</v>
      </c>
      <c r="H62" s="137">
        <f>SUM(H60-H52)</f>
        <v>8551959</v>
      </c>
      <c r="I62" s="137">
        <f>SUM(I60-I52)</f>
        <v>9063117</v>
      </c>
      <c r="J62" s="138">
        <f>SUM(J60-J52)</f>
        <v>9023369</v>
      </c>
    </row>
  </sheetData>
  <sheetProtection selectLockedCells="1" selectUnlockedCells="1"/>
  <mergeCells count="15">
    <mergeCell ref="A3:J3"/>
    <mergeCell ref="A6:F6"/>
    <mergeCell ref="G6:J6"/>
    <mergeCell ref="A21:B21"/>
    <mergeCell ref="A28:B28"/>
    <mergeCell ref="A29:B29"/>
    <mergeCell ref="A30:B30"/>
    <mergeCell ref="A36:B36"/>
    <mergeCell ref="A37:B37"/>
    <mergeCell ref="A38:B38"/>
    <mergeCell ref="A40:B40"/>
    <mergeCell ref="A45:B45"/>
    <mergeCell ref="A46:B46"/>
    <mergeCell ref="A47:B47"/>
    <mergeCell ref="A49:B49"/>
  </mergeCells>
  <printOptions horizontalCentered="1"/>
  <pageMargins left="0.1701388888888889" right="0.15763888888888888" top="0.1798611111111111" bottom="0.19652777777777777" header="0.5118055555555555" footer="0.5118055555555555"/>
  <pageSetup horizontalDpi="300" verticalDpi="300" orientation="landscape" paperSize="9" scale="7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79"/>
  <sheetViews>
    <sheetView workbookViewId="0" topLeftCell="A45">
      <selection activeCell="D57" sqref="D57"/>
    </sheetView>
  </sheetViews>
  <sheetFormatPr defaultColWidth="9.00390625" defaultRowHeight="12.75"/>
  <cols>
    <col min="1" max="1" width="73.00390625" style="1" customWidth="1"/>
    <col min="2" max="4" width="12.75390625" style="1" customWidth="1"/>
    <col min="5" max="16384" width="9.125" style="1" customWidth="1"/>
  </cols>
  <sheetData>
    <row r="1" ht="13.5" customHeight="1">
      <c r="A1" s="241" t="s">
        <v>563</v>
      </c>
    </row>
    <row r="2" ht="15" customHeight="1">
      <c r="A2" s="224"/>
    </row>
    <row r="3" spans="1:4" ht="15.75">
      <c r="A3" s="481" t="s">
        <v>564</v>
      </c>
      <c r="B3" s="481"/>
      <c r="C3" s="481"/>
      <c r="D3" s="481"/>
    </row>
    <row r="4" spans="1:4" ht="13.5" customHeight="1">
      <c r="A4" s="481" t="s">
        <v>533</v>
      </c>
      <c r="B4" s="481"/>
      <c r="C4" s="481"/>
      <c r="D4" s="481"/>
    </row>
    <row r="5" ht="16.5">
      <c r="A5" s="481"/>
    </row>
    <row r="6" spans="1:4" ht="12.75" customHeight="1">
      <c r="A6" s="494" t="s">
        <v>565</v>
      </c>
      <c r="B6" s="495" t="s">
        <v>7</v>
      </c>
      <c r="C6" s="496" t="s">
        <v>5</v>
      </c>
      <c r="D6" s="497" t="s">
        <v>6</v>
      </c>
    </row>
    <row r="7" spans="1:4" ht="12" customHeight="1">
      <c r="A7" s="498" t="s">
        <v>566</v>
      </c>
      <c r="B7" s="50">
        <v>57300</v>
      </c>
      <c r="C7" s="49">
        <v>57300</v>
      </c>
      <c r="D7" s="499">
        <v>57300</v>
      </c>
    </row>
    <row r="8" spans="1:4" ht="12" customHeight="1">
      <c r="A8" s="498" t="s">
        <v>567</v>
      </c>
      <c r="B8" s="50">
        <v>7000</v>
      </c>
      <c r="C8" s="49">
        <v>8000</v>
      </c>
      <c r="D8" s="499">
        <v>8000</v>
      </c>
    </row>
    <row r="9" spans="1:4" ht="12" customHeight="1">
      <c r="A9" s="498" t="s">
        <v>568</v>
      </c>
      <c r="B9" s="50">
        <v>8000</v>
      </c>
      <c r="C9" s="49">
        <v>8000</v>
      </c>
      <c r="D9" s="499">
        <v>8000</v>
      </c>
    </row>
    <row r="10" spans="1:4" ht="12" customHeight="1">
      <c r="A10" s="498" t="s">
        <v>569</v>
      </c>
      <c r="B10" s="50">
        <v>5000</v>
      </c>
      <c r="C10" s="49">
        <v>5000</v>
      </c>
      <c r="D10" s="499">
        <v>5000</v>
      </c>
    </row>
    <row r="11" spans="1:4" ht="12" customHeight="1">
      <c r="A11" s="498" t="s">
        <v>570</v>
      </c>
      <c r="B11" s="50">
        <v>500</v>
      </c>
      <c r="C11" s="49">
        <v>500</v>
      </c>
      <c r="D11" s="499">
        <v>500</v>
      </c>
    </row>
    <row r="12" spans="1:4" ht="12" customHeight="1">
      <c r="A12" s="498" t="s">
        <v>571</v>
      </c>
      <c r="B12" s="50">
        <v>6000</v>
      </c>
      <c r="C12" s="49">
        <v>6000</v>
      </c>
      <c r="D12" s="499">
        <v>6000</v>
      </c>
    </row>
    <row r="13" spans="1:4" ht="12" customHeight="1">
      <c r="A13" s="498" t="s">
        <v>572</v>
      </c>
      <c r="B13" s="50">
        <v>3500</v>
      </c>
      <c r="C13" s="49">
        <v>3500</v>
      </c>
      <c r="D13" s="499">
        <v>3500</v>
      </c>
    </row>
    <row r="14" spans="1:4" ht="12" customHeight="1">
      <c r="A14" s="498" t="s">
        <v>573</v>
      </c>
      <c r="B14" s="50">
        <v>3000</v>
      </c>
      <c r="C14" s="49">
        <v>1500</v>
      </c>
      <c r="D14" s="499">
        <v>1500</v>
      </c>
    </row>
    <row r="15" spans="1:4" ht="12" customHeight="1">
      <c r="A15" s="498" t="s">
        <v>574</v>
      </c>
      <c r="B15" s="50">
        <v>700</v>
      </c>
      <c r="C15" s="49">
        <v>700</v>
      </c>
      <c r="D15" s="499">
        <v>700</v>
      </c>
    </row>
    <row r="16" spans="1:4" ht="12" customHeight="1">
      <c r="A16" s="498" t="s">
        <v>575</v>
      </c>
      <c r="B16" s="50">
        <v>4000</v>
      </c>
      <c r="C16" s="49">
        <v>4000</v>
      </c>
      <c r="D16" s="499">
        <v>4000</v>
      </c>
    </row>
    <row r="17" spans="1:4" ht="12" customHeight="1">
      <c r="A17" s="498" t="s">
        <v>576</v>
      </c>
      <c r="B17" s="50"/>
      <c r="C17" s="49"/>
      <c r="D17" s="499"/>
    </row>
    <row r="18" spans="1:4" ht="12" customHeight="1">
      <c r="A18" s="498" t="s">
        <v>577</v>
      </c>
      <c r="B18" s="50">
        <v>500</v>
      </c>
      <c r="C18" s="49">
        <v>500</v>
      </c>
      <c r="D18" s="499">
        <v>500</v>
      </c>
    </row>
    <row r="19" spans="1:4" ht="12" customHeight="1">
      <c r="A19" s="498" t="s">
        <v>578</v>
      </c>
      <c r="B19" s="50">
        <v>6000</v>
      </c>
      <c r="C19" s="49">
        <v>6000</v>
      </c>
      <c r="D19" s="499">
        <v>6000</v>
      </c>
    </row>
    <row r="20" spans="1:4" ht="12" customHeight="1">
      <c r="A20" s="498" t="s">
        <v>579</v>
      </c>
      <c r="B20" s="50">
        <v>12000</v>
      </c>
      <c r="C20" s="49">
        <v>10800</v>
      </c>
      <c r="D20" s="499">
        <v>10800</v>
      </c>
    </row>
    <row r="21" spans="1:4" ht="12" customHeight="1">
      <c r="A21" s="498" t="s">
        <v>580</v>
      </c>
      <c r="B21" s="50">
        <v>1000</v>
      </c>
      <c r="C21" s="49">
        <v>1000</v>
      </c>
      <c r="D21" s="499">
        <v>1000</v>
      </c>
    </row>
    <row r="22" spans="1:4" ht="12" customHeight="1">
      <c r="A22" s="498" t="s">
        <v>581</v>
      </c>
      <c r="B22" s="50">
        <v>2000</v>
      </c>
      <c r="C22" s="49">
        <v>2000</v>
      </c>
      <c r="D22" s="499">
        <v>2000</v>
      </c>
    </row>
    <row r="23" spans="1:4" ht="12" customHeight="1">
      <c r="A23" s="498" t="s">
        <v>582</v>
      </c>
      <c r="B23" s="50">
        <v>5000</v>
      </c>
      <c r="C23" s="49">
        <v>3180</v>
      </c>
      <c r="D23" s="499">
        <v>3180</v>
      </c>
    </row>
    <row r="24" spans="1:4" ht="12" customHeight="1">
      <c r="A24" s="487" t="s">
        <v>583</v>
      </c>
      <c r="B24" s="50">
        <v>350</v>
      </c>
      <c r="C24" s="49">
        <v>350</v>
      </c>
      <c r="D24" s="499">
        <v>350</v>
      </c>
    </row>
    <row r="25" spans="1:4" ht="12" customHeight="1">
      <c r="A25" s="498" t="s">
        <v>584</v>
      </c>
      <c r="B25" s="50">
        <v>34000</v>
      </c>
      <c r="C25" s="49">
        <v>36400</v>
      </c>
      <c r="D25" s="499">
        <v>36400</v>
      </c>
    </row>
    <row r="26" spans="1:4" ht="12" customHeight="1">
      <c r="A26" s="498" t="s">
        <v>585</v>
      </c>
      <c r="B26" s="50">
        <v>5000</v>
      </c>
      <c r="C26" s="49">
        <v>5000</v>
      </c>
      <c r="D26" s="499">
        <v>5000</v>
      </c>
    </row>
    <row r="27" spans="1:4" ht="12" customHeight="1">
      <c r="A27" s="498" t="s">
        <v>586</v>
      </c>
      <c r="B27" s="50">
        <v>1000</v>
      </c>
      <c r="C27" s="49">
        <v>1000</v>
      </c>
      <c r="D27" s="499">
        <v>1000</v>
      </c>
    </row>
    <row r="28" spans="1:4" ht="12" customHeight="1">
      <c r="A28" s="498" t="s">
        <v>587</v>
      </c>
      <c r="B28" s="50">
        <v>1000</v>
      </c>
      <c r="C28" s="49">
        <v>1000</v>
      </c>
      <c r="D28" s="499">
        <v>1000</v>
      </c>
    </row>
    <row r="29" spans="1:4" ht="12" customHeight="1">
      <c r="A29" s="498" t="s">
        <v>588</v>
      </c>
      <c r="B29" s="50">
        <v>2000</v>
      </c>
      <c r="C29" s="49">
        <v>2000</v>
      </c>
      <c r="D29" s="499">
        <v>2000</v>
      </c>
    </row>
    <row r="30" spans="1:4" ht="12" customHeight="1">
      <c r="A30" s="498" t="s">
        <v>589</v>
      </c>
      <c r="B30" s="50">
        <v>1500</v>
      </c>
      <c r="C30" s="49">
        <v>1500</v>
      </c>
      <c r="D30" s="499">
        <v>1500</v>
      </c>
    </row>
    <row r="31" spans="1:4" ht="12" customHeight="1">
      <c r="A31" s="498" t="s">
        <v>590</v>
      </c>
      <c r="B31" s="50">
        <v>3000</v>
      </c>
      <c r="C31" s="49">
        <v>3000</v>
      </c>
      <c r="D31" s="499">
        <v>3000</v>
      </c>
    </row>
    <row r="32" spans="1:4" ht="12" customHeight="1">
      <c r="A32" s="498" t="s">
        <v>591</v>
      </c>
      <c r="B32" s="50">
        <v>500</v>
      </c>
      <c r="C32" s="49">
        <v>500</v>
      </c>
      <c r="D32" s="499">
        <v>500</v>
      </c>
    </row>
    <row r="33" spans="1:4" ht="12" customHeight="1">
      <c r="A33" s="498" t="s">
        <v>592</v>
      </c>
      <c r="B33" s="50">
        <v>5000</v>
      </c>
      <c r="C33" s="49">
        <v>4050</v>
      </c>
      <c r="D33" s="499">
        <v>4050</v>
      </c>
    </row>
    <row r="34" spans="1:4" ht="12" customHeight="1">
      <c r="A34" s="498" t="s">
        <v>593</v>
      </c>
      <c r="B34" s="50">
        <v>3500</v>
      </c>
      <c r="C34" s="49">
        <v>950</v>
      </c>
      <c r="D34" s="499">
        <v>950</v>
      </c>
    </row>
    <row r="35" spans="1:4" ht="12" customHeight="1">
      <c r="A35" s="498" t="s">
        <v>594</v>
      </c>
      <c r="B35" s="50">
        <v>1000</v>
      </c>
      <c r="C35" s="49">
        <v>1000</v>
      </c>
      <c r="D35" s="499"/>
    </row>
    <row r="36" spans="1:4" ht="12" customHeight="1">
      <c r="A36" s="498" t="s">
        <v>595</v>
      </c>
      <c r="B36" s="50">
        <v>37000</v>
      </c>
      <c r="C36" s="49">
        <v>37000</v>
      </c>
      <c r="D36" s="499">
        <v>37000</v>
      </c>
    </row>
    <row r="37" spans="1:4" ht="12" customHeight="1">
      <c r="A37" s="498" t="s">
        <v>596</v>
      </c>
      <c r="B37" s="50">
        <v>7000</v>
      </c>
      <c r="C37" s="49">
        <v>7000</v>
      </c>
      <c r="D37" s="499">
        <v>7000</v>
      </c>
    </row>
    <row r="38" spans="1:4" ht="12" customHeight="1">
      <c r="A38" s="498" t="s">
        <v>597</v>
      </c>
      <c r="B38" s="50">
        <v>300</v>
      </c>
      <c r="C38" s="49">
        <v>300</v>
      </c>
      <c r="D38" s="499">
        <v>300</v>
      </c>
    </row>
    <row r="39" spans="1:4" ht="12" customHeight="1">
      <c r="A39" s="498" t="s">
        <v>598</v>
      </c>
      <c r="B39" s="50">
        <v>300</v>
      </c>
      <c r="C39" s="49">
        <v>300</v>
      </c>
      <c r="D39" s="499">
        <v>300</v>
      </c>
    </row>
    <row r="40" spans="1:4" ht="12" customHeight="1">
      <c r="A40" s="498" t="s">
        <v>599</v>
      </c>
      <c r="B40" s="50">
        <v>500</v>
      </c>
      <c r="C40" s="49">
        <v>500</v>
      </c>
      <c r="D40" s="499">
        <v>500</v>
      </c>
    </row>
    <row r="41" spans="1:4" ht="12" customHeight="1">
      <c r="A41" s="498" t="s">
        <v>600</v>
      </c>
      <c r="B41" s="50"/>
      <c r="C41" s="49">
        <v>131</v>
      </c>
      <c r="D41" s="499">
        <v>131</v>
      </c>
    </row>
    <row r="42" spans="1:4" ht="12" customHeight="1">
      <c r="A42" s="498" t="s">
        <v>601</v>
      </c>
      <c r="B42" s="50"/>
      <c r="C42" s="49">
        <v>14</v>
      </c>
      <c r="D42" s="499">
        <v>14</v>
      </c>
    </row>
    <row r="43" spans="1:4" ht="12" customHeight="1">
      <c r="A43" s="498" t="s">
        <v>602</v>
      </c>
      <c r="B43" s="50"/>
      <c r="C43" s="49">
        <v>846</v>
      </c>
      <c r="D43" s="499">
        <v>846</v>
      </c>
    </row>
    <row r="44" spans="1:4" ht="12" customHeight="1">
      <c r="A44" s="498" t="s">
        <v>603</v>
      </c>
      <c r="B44" s="50"/>
      <c r="C44" s="49">
        <v>8000</v>
      </c>
      <c r="D44" s="499">
        <v>8000</v>
      </c>
    </row>
    <row r="45" spans="1:4" ht="12" customHeight="1">
      <c r="A45" s="498" t="s">
        <v>604</v>
      </c>
      <c r="B45" s="50"/>
      <c r="C45" s="49">
        <v>300</v>
      </c>
      <c r="D45" s="499"/>
    </row>
    <row r="46" spans="1:4" ht="12" customHeight="1">
      <c r="A46" s="498" t="s">
        <v>605</v>
      </c>
      <c r="B46" s="50"/>
      <c r="C46" s="49">
        <v>1000</v>
      </c>
      <c r="D46" s="499">
        <v>1000</v>
      </c>
    </row>
    <row r="47" spans="1:4" ht="12" customHeight="1">
      <c r="A47" s="498" t="s">
        <v>606</v>
      </c>
      <c r="B47" s="50"/>
      <c r="C47" s="49">
        <v>400</v>
      </c>
      <c r="D47" s="499">
        <v>400</v>
      </c>
    </row>
    <row r="48" spans="1:4" ht="12" customHeight="1">
      <c r="A48" s="498" t="s">
        <v>607</v>
      </c>
      <c r="B48" s="50"/>
      <c r="C48" s="49">
        <v>600</v>
      </c>
      <c r="D48" s="499">
        <v>600</v>
      </c>
    </row>
    <row r="49" spans="1:4" ht="12" customHeight="1">
      <c r="A49" s="498" t="s">
        <v>608</v>
      </c>
      <c r="B49" s="50"/>
      <c r="C49" s="49">
        <v>80</v>
      </c>
      <c r="D49" s="499">
        <v>80</v>
      </c>
    </row>
    <row r="50" spans="1:4" ht="12" customHeight="1">
      <c r="A50" s="498" t="s">
        <v>609</v>
      </c>
      <c r="B50" s="50"/>
      <c r="C50" s="49">
        <v>343</v>
      </c>
      <c r="D50" s="499">
        <v>343</v>
      </c>
    </row>
    <row r="51" spans="1:4" ht="12" customHeight="1">
      <c r="A51" s="498" t="s">
        <v>610</v>
      </c>
      <c r="B51" s="50"/>
      <c r="C51" s="49">
        <v>110</v>
      </c>
      <c r="D51" s="499">
        <v>110</v>
      </c>
    </row>
    <row r="52" spans="1:4" ht="12" customHeight="1">
      <c r="A52" s="498" t="s">
        <v>611</v>
      </c>
      <c r="B52" s="50"/>
      <c r="C52" s="49"/>
      <c r="D52" s="499">
        <v>210</v>
      </c>
    </row>
    <row r="53" spans="1:4" ht="12" customHeight="1">
      <c r="A53" s="498" t="s">
        <v>612</v>
      </c>
      <c r="B53" s="50"/>
      <c r="C53" s="49"/>
      <c r="D53" s="499"/>
    </row>
    <row r="54" spans="1:4" ht="12" customHeight="1">
      <c r="A54" s="498" t="s">
        <v>613</v>
      </c>
      <c r="B54" s="50"/>
      <c r="C54" s="49"/>
      <c r="D54" s="499"/>
    </row>
    <row r="55" spans="1:4" ht="12" customHeight="1">
      <c r="A55" s="498" t="s">
        <v>614</v>
      </c>
      <c r="B55" s="50"/>
      <c r="C55" s="49"/>
      <c r="D55" s="499"/>
    </row>
    <row r="56" spans="1:4" ht="12" customHeight="1">
      <c r="A56" s="498" t="s">
        <v>615</v>
      </c>
      <c r="B56" s="50"/>
      <c r="C56" s="49"/>
      <c r="D56" s="499">
        <v>4500</v>
      </c>
    </row>
    <row r="57" spans="1:4" ht="12" customHeight="1">
      <c r="A57" s="498" t="s">
        <v>616</v>
      </c>
      <c r="B57" s="50"/>
      <c r="C57" s="49"/>
      <c r="D57" s="499"/>
    </row>
    <row r="58" spans="1:4" ht="12" customHeight="1">
      <c r="A58" s="498" t="s">
        <v>617</v>
      </c>
      <c r="B58" s="50"/>
      <c r="C58" s="49">
        <v>30</v>
      </c>
      <c r="D58" s="499">
        <v>30</v>
      </c>
    </row>
    <row r="59" spans="1:4" ht="12" customHeight="1">
      <c r="A59" s="498" t="s">
        <v>618</v>
      </c>
      <c r="B59" s="50"/>
      <c r="C59" s="49">
        <v>100</v>
      </c>
      <c r="D59" s="499">
        <v>100</v>
      </c>
    </row>
    <row r="60" spans="1:4" ht="12" customHeight="1">
      <c r="A60" s="498" t="s">
        <v>619</v>
      </c>
      <c r="B60" s="50"/>
      <c r="C60" s="49">
        <v>50</v>
      </c>
      <c r="D60" s="499">
        <v>50</v>
      </c>
    </row>
    <row r="61" spans="1:4" ht="12" customHeight="1">
      <c r="A61" s="498" t="s">
        <v>620</v>
      </c>
      <c r="B61" s="50"/>
      <c r="C61" s="49">
        <v>100</v>
      </c>
      <c r="D61" s="499">
        <v>100</v>
      </c>
    </row>
    <row r="62" spans="1:4" ht="12" customHeight="1">
      <c r="A62" s="498" t="s">
        <v>621</v>
      </c>
      <c r="B62" s="50"/>
      <c r="C62" s="49"/>
      <c r="D62" s="499"/>
    </row>
    <row r="63" spans="1:4" ht="12" customHeight="1">
      <c r="A63" s="498" t="s">
        <v>622</v>
      </c>
      <c r="B63" s="50"/>
      <c r="C63" s="49"/>
      <c r="D63" s="499">
        <v>37</v>
      </c>
    </row>
    <row r="64" spans="1:4" ht="12" customHeight="1">
      <c r="A64" s="498" t="s">
        <v>623</v>
      </c>
      <c r="B64" s="50"/>
      <c r="C64" s="49"/>
      <c r="D64" s="499">
        <v>50</v>
      </c>
    </row>
    <row r="65" spans="1:4" ht="12" customHeight="1">
      <c r="A65" s="498" t="s">
        <v>624</v>
      </c>
      <c r="B65" s="50"/>
      <c r="C65" s="49"/>
      <c r="D65" s="499">
        <v>100</v>
      </c>
    </row>
    <row r="66" spans="1:4" ht="12" customHeight="1">
      <c r="A66" s="500" t="s">
        <v>126</v>
      </c>
      <c r="B66" s="501">
        <f>SUM(B7:B62)</f>
        <v>224450</v>
      </c>
      <c r="C66" s="501">
        <f>SUM(C7:C62)</f>
        <v>231934</v>
      </c>
      <c r="D66" s="502">
        <f>SUM(D7:D65)</f>
        <v>235531</v>
      </c>
    </row>
    <row r="67" spans="1:4" ht="12" customHeight="1">
      <c r="A67" s="498"/>
      <c r="B67" s="50"/>
      <c r="C67" s="49"/>
      <c r="D67" s="499"/>
    </row>
    <row r="68" spans="1:4" ht="12" customHeight="1">
      <c r="A68" s="500" t="s">
        <v>625</v>
      </c>
      <c r="B68" s="50"/>
      <c r="C68" s="49"/>
      <c r="D68" s="499"/>
    </row>
    <row r="69" spans="1:4" ht="12" customHeight="1">
      <c r="A69" s="498" t="s">
        <v>626</v>
      </c>
      <c r="B69" s="50">
        <v>17760</v>
      </c>
      <c r="C69" s="49">
        <v>17760</v>
      </c>
      <c r="D69" s="499"/>
    </row>
    <row r="70" spans="1:4" ht="12" customHeight="1">
      <c r="A70" s="498" t="s">
        <v>627</v>
      </c>
      <c r="B70" s="50">
        <v>1000</v>
      </c>
      <c r="C70" s="49">
        <v>1000</v>
      </c>
      <c r="D70" s="499">
        <v>1000</v>
      </c>
    </row>
    <row r="71" spans="1:4" ht="12" customHeight="1">
      <c r="A71" s="498" t="s">
        <v>628</v>
      </c>
      <c r="B71" s="50">
        <v>2400</v>
      </c>
      <c r="C71" s="49">
        <v>2400</v>
      </c>
      <c r="D71" s="499">
        <v>2400</v>
      </c>
    </row>
    <row r="72" spans="1:4" ht="12" customHeight="1">
      <c r="A72" s="498" t="s">
        <v>629</v>
      </c>
      <c r="B72" s="50">
        <v>1000</v>
      </c>
      <c r="C72" s="49">
        <v>1000</v>
      </c>
      <c r="D72" s="499">
        <v>1000</v>
      </c>
    </row>
    <row r="73" spans="1:4" ht="12" customHeight="1">
      <c r="A73" s="498" t="s">
        <v>630</v>
      </c>
      <c r="B73" s="50">
        <v>2000</v>
      </c>
      <c r="C73" s="49">
        <v>2000</v>
      </c>
      <c r="D73" s="499">
        <v>2000</v>
      </c>
    </row>
    <row r="74" spans="1:4" ht="12" customHeight="1">
      <c r="A74" s="498" t="s">
        <v>631</v>
      </c>
      <c r="B74" s="50"/>
      <c r="C74" s="49">
        <v>132</v>
      </c>
      <c r="D74" s="499">
        <v>806</v>
      </c>
    </row>
    <row r="75" spans="1:4" ht="12" customHeight="1">
      <c r="A75" s="498" t="s">
        <v>632</v>
      </c>
      <c r="B75" s="50"/>
      <c r="C75" s="49">
        <v>50000</v>
      </c>
      <c r="D75" s="499">
        <v>50000</v>
      </c>
    </row>
    <row r="76" spans="1:4" ht="12" customHeight="1">
      <c r="A76" s="498" t="s">
        <v>633</v>
      </c>
      <c r="B76" s="50"/>
      <c r="C76" s="49">
        <v>9247</v>
      </c>
      <c r="D76" s="499">
        <v>9247</v>
      </c>
    </row>
    <row r="77" spans="1:4" ht="13.5" customHeight="1">
      <c r="A77" s="500" t="s">
        <v>126</v>
      </c>
      <c r="B77" s="501">
        <f>SUM(B69:B73)</f>
        <v>24160</v>
      </c>
      <c r="C77" s="65">
        <f>SUM(C69:C76)</f>
        <v>83539</v>
      </c>
      <c r="D77" s="503">
        <f>SUM(D69:D76)</f>
        <v>66453</v>
      </c>
    </row>
    <row r="78" spans="1:4" ht="12" customHeight="1">
      <c r="A78" s="500"/>
      <c r="B78" s="50"/>
      <c r="C78" s="49"/>
      <c r="D78" s="499"/>
    </row>
    <row r="79" spans="1:4" ht="12.75" customHeight="1">
      <c r="A79" s="504" t="s">
        <v>365</v>
      </c>
      <c r="B79" s="137">
        <f>SUM(B66+B77)</f>
        <v>248610</v>
      </c>
      <c r="C79" s="505">
        <f>SUM(C66+C77)</f>
        <v>315473</v>
      </c>
      <c r="D79" s="506">
        <f>SUM(D66+D77)</f>
        <v>301984</v>
      </c>
    </row>
  </sheetData>
  <sheetProtection selectLockedCells="1" selectUnlockedCells="1"/>
  <mergeCells count="2">
    <mergeCell ref="A3:D3"/>
    <mergeCell ref="A4:D4"/>
  </mergeCells>
  <printOptions horizontalCentered="1"/>
  <pageMargins left="0.19652777777777777" right="0.27569444444444446" top="0.35" bottom="0.1798611111111111" header="0.5118055555555555" footer="0.5118055555555555"/>
  <pageSetup horizontalDpi="300" verticalDpi="300" orientation="portrait" paperSize="9" scale="85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50"/>
  <sheetViews>
    <sheetView workbookViewId="0" topLeftCell="A1">
      <selection activeCell="A34" sqref="A34"/>
    </sheetView>
  </sheetViews>
  <sheetFormatPr defaultColWidth="9.00390625" defaultRowHeight="12.75"/>
  <cols>
    <col min="1" max="1" width="61.125" style="1" customWidth="1"/>
    <col min="2" max="2" width="11.125" style="1" customWidth="1"/>
    <col min="3" max="3" width="11.625" style="1" customWidth="1"/>
    <col min="4" max="4" width="11.75390625" style="1" customWidth="1"/>
    <col min="5" max="16384" width="9.125" style="1" customWidth="1"/>
  </cols>
  <sheetData>
    <row r="1" ht="12.75">
      <c r="A1" s="189"/>
    </row>
    <row r="2" ht="12.75">
      <c r="A2" s="189"/>
    </row>
    <row r="3" ht="12.75">
      <c r="A3" s="189"/>
    </row>
    <row r="4" spans="1:4" ht="12.75">
      <c r="A4" s="507" t="s">
        <v>634</v>
      </c>
      <c r="B4" s="507"/>
      <c r="C4" s="507"/>
      <c r="D4" s="507"/>
    </row>
    <row r="5" spans="1:4" ht="12.75">
      <c r="A5" s="507" t="s">
        <v>635</v>
      </c>
      <c r="B5" s="507"/>
      <c r="C5" s="507"/>
      <c r="D5" s="507"/>
    </row>
    <row r="6" spans="1:4" ht="12.75" customHeight="1">
      <c r="A6" s="3" t="s">
        <v>636</v>
      </c>
      <c r="B6" s="3"/>
      <c r="C6" s="3"/>
      <c r="D6" s="3"/>
    </row>
    <row r="7" spans="1:2" ht="12.75">
      <c r="A7" s="3"/>
      <c r="B7" s="508"/>
    </row>
    <row r="8" ht="13.5">
      <c r="A8" s="3"/>
    </row>
    <row r="9" spans="1:4" ht="13.5">
      <c r="A9" s="509"/>
      <c r="B9" s="510" t="s">
        <v>7</v>
      </c>
      <c r="C9" s="495" t="s">
        <v>5</v>
      </c>
      <c r="D9" s="497" t="s">
        <v>6</v>
      </c>
    </row>
    <row r="10" spans="1:4" ht="12.75">
      <c r="A10" s="33" t="s">
        <v>637</v>
      </c>
      <c r="B10" s="511"/>
      <c r="C10" s="115"/>
      <c r="D10" s="512"/>
    </row>
    <row r="11" spans="1:4" ht="12.75">
      <c r="A11" s="54" t="s">
        <v>638</v>
      </c>
      <c r="B11" s="51">
        <v>15000</v>
      </c>
      <c r="C11" s="50">
        <v>15000</v>
      </c>
      <c r="D11" s="499">
        <v>28000</v>
      </c>
    </row>
    <row r="12" spans="1:4" ht="12.75">
      <c r="A12" s="54" t="s">
        <v>639</v>
      </c>
      <c r="B12" s="51">
        <v>65000</v>
      </c>
      <c r="C12" s="50">
        <v>65000</v>
      </c>
      <c r="D12" s="499">
        <v>65000</v>
      </c>
    </row>
    <row r="13" spans="1:4" ht="12.75">
      <c r="A13" s="54" t="s">
        <v>640</v>
      </c>
      <c r="B13" s="51">
        <v>2000</v>
      </c>
      <c r="C13" s="50">
        <v>2000</v>
      </c>
      <c r="D13" s="499">
        <v>2000</v>
      </c>
    </row>
    <row r="14" spans="1:4" ht="12.75">
      <c r="A14" s="54" t="s">
        <v>641</v>
      </c>
      <c r="B14" s="51"/>
      <c r="C14" s="50">
        <v>1200</v>
      </c>
      <c r="D14" s="499">
        <v>1200</v>
      </c>
    </row>
    <row r="15" spans="1:4" ht="12.75">
      <c r="A15" s="54" t="s">
        <v>642</v>
      </c>
      <c r="B15" s="51"/>
      <c r="C15" s="50">
        <v>235</v>
      </c>
      <c r="D15" s="499">
        <v>235</v>
      </c>
    </row>
    <row r="16" spans="1:4" ht="12.75">
      <c r="A16" s="54" t="s">
        <v>643</v>
      </c>
      <c r="B16" s="51"/>
      <c r="C16" s="50">
        <v>1500</v>
      </c>
      <c r="D16" s="499">
        <v>1500</v>
      </c>
    </row>
    <row r="17" spans="1:4" ht="12.75">
      <c r="A17" s="54" t="s">
        <v>644</v>
      </c>
      <c r="B17" s="51"/>
      <c r="C17" s="50">
        <v>1214</v>
      </c>
      <c r="D17" s="499">
        <v>1214</v>
      </c>
    </row>
    <row r="18" spans="1:4" ht="12.75">
      <c r="A18" s="54" t="s">
        <v>645</v>
      </c>
      <c r="B18" s="51"/>
      <c r="C18" s="50">
        <v>2555</v>
      </c>
      <c r="D18" s="499">
        <v>2555</v>
      </c>
    </row>
    <row r="19" spans="1:4" ht="12.75">
      <c r="A19" s="54" t="s">
        <v>646</v>
      </c>
      <c r="B19" s="51"/>
      <c r="C19" s="50">
        <v>1500</v>
      </c>
      <c r="D19" s="499">
        <v>1500</v>
      </c>
    </row>
    <row r="20" spans="1:4" ht="12.75">
      <c r="A20" s="54" t="s">
        <v>647</v>
      </c>
      <c r="B20" s="51"/>
      <c r="C20" s="50">
        <v>500</v>
      </c>
      <c r="D20" s="499">
        <v>500</v>
      </c>
    </row>
    <row r="21" spans="1:4" ht="12.75">
      <c r="A21" s="54" t="s">
        <v>551</v>
      </c>
      <c r="B21" s="51"/>
      <c r="C21" s="50">
        <v>6821</v>
      </c>
      <c r="D21" s="499">
        <v>6821</v>
      </c>
    </row>
    <row r="22" spans="1:4" ht="12.75">
      <c r="A22" s="54" t="s">
        <v>648</v>
      </c>
      <c r="B22" s="51"/>
      <c r="C22" s="50">
        <v>5189</v>
      </c>
      <c r="D22" s="499">
        <v>5189</v>
      </c>
    </row>
    <row r="23" spans="1:4" ht="12.75">
      <c r="A23" s="54" t="s">
        <v>649</v>
      </c>
      <c r="B23" s="51"/>
      <c r="C23" s="50"/>
      <c r="D23" s="499"/>
    </row>
    <row r="24" spans="1:4" ht="13.5">
      <c r="A24" s="513" t="s">
        <v>126</v>
      </c>
      <c r="B24" s="514">
        <f>SUM(B11:B15)</f>
        <v>82000</v>
      </c>
      <c r="C24" s="105">
        <f>SUM(C11:C22)</f>
        <v>102714</v>
      </c>
      <c r="D24" s="515">
        <f>SUM(D11:D23)</f>
        <v>115714</v>
      </c>
    </row>
    <row r="25" spans="1:4" ht="13.5">
      <c r="A25" s="513"/>
      <c r="B25" s="66"/>
      <c r="C25" s="35"/>
      <c r="D25" s="503"/>
    </row>
    <row r="26" spans="1:4" ht="12.75">
      <c r="A26" s="33" t="s">
        <v>650</v>
      </c>
      <c r="B26" s="51"/>
      <c r="C26" s="50"/>
      <c r="D26" s="499"/>
    </row>
    <row r="27" spans="1:4" ht="12.75">
      <c r="A27" s="54" t="s">
        <v>651</v>
      </c>
      <c r="B27" s="51"/>
      <c r="C27" s="50">
        <v>463</v>
      </c>
      <c r="D27" s="499">
        <v>2488</v>
      </c>
    </row>
    <row r="28" spans="1:4" ht="12.75">
      <c r="A28" s="54" t="s">
        <v>652</v>
      </c>
      <c r="B28" s="51"/>
      <c r="C28" s="50">
        <v>343</v>
      </c>
      <c r="D28" s="499">
        <v>343</v>
      </c>
    </row>
    <row r="29" spans="1:4" ht="12.75">
      <c r="A29" s="54" t="s">
        <v>653</v>
      </c>
      <c r="B29" s="51"/>
      <c r="C29" s="50"/>
      <c r="D29" s="499"/>
    </row>
    <row r="30" spans="1:4" ht="12.75">
      <c r="A30" s="54" t="s">
        <v>654</v>
      </c>
      <c r="B30" s="51"/>
      <c r="C30" s="50"/>
      <c r="D30" s="499">
        <v>210</v>
      </c>
    </row>
    <row r="31" spans="1:4" ht="12.75">
      <c r="A31" s="54" t="s">
        <v>655</v>
      </c>
      <c r="B31" s="51"/>
      <c r="C31" s="50"/>
      <c r="D31" s="499">
        <v>80</v>
      </c>
    </row>
    <row r="32" spans="1:4" ht="12.75">
      <c r="A32" s="54" t="s">
        <v>655</v>
      </c>
      <c r="B32" s="51"/>
      <c r="C32" s="50"/>
      <c r="D32" s="499">
        <v>200</v>
      </c>
    </row>
    <row r="33" spans="1:4" ht="13.5">
      <c r="A33" s="513" t="s">
        <v>126</v>
      </c>
      <c r="B33" s="514">
        <f>SUM(B27:B30)</f>
        <v>0</v>
      </c>
      <c r="C33" s="514">
        <f>SUM(C27:C30)</f>
        <v>806</v>
      </c>
      <c r="D33" s="106">
        <f>SUM(D27:D32)</f>
        <v>3321</v>
      </c>
    </row>
    <row r="34" spans="1:4" ht="12.75">
      <c r="A34" s="54"/>
      <c r="B34" s="51"/>
      <c r="C34" s="50"/>
      <c r="D34" s="499"/>
    </row>
    <row r="35" spans="1:4" ht="12.75">
      <c r="A35" s="33" t="s">
        <v>656</v>
      </c>
      <c r="B35" s="516"/>
      <c r="C35" s="50"/>
      <c r="D35" s="499"/>
    </row>
    <row r="36" spans="1:4" ht="12.75">
      <c r="A36" s="517" t="s">
        <v>657</v>
      </c>
      <c r="B36" s="51">
        <v>4880</v>
      </c>
      <c r="C36" s="50"/>
      <c r="D36" s="499"/>
    </row>
    <row r="37" spans="1:4" ht="12.75">
      <c r="A37" s="517" t="s">
        <v>658</v>
      </c>
      <c r="B37" s="51">
        <v>207435</v>
      </c>
      <c r="C37" s="50">
        <v>207435</v>
      </c>
      <c r="D37" s="499">
        <v>207435</v>
      </c>
    </row>
    <row r="38" spans="1:4" ht="13.5">
      <c r="A38" s="513" t="s">
        <v>126</v>
      </c>
      <c r="B38" s="514">
        <f>SUM(B36:B37)</f>
        <v>212315</v>
      </c>
      <c r="C38" s="105">
        <f>SUM(C36:C37)</f>
        <v>207435</v>
      </c>
      <c r="D38" s="515">
        <f>SUM(D36:D37)</f>
        <v>207435</v>
      </c>
    </row>
    <row r="39" spans="1:4" ht="13.5">
      <c r="A39" s="513"/>
      <c r="B39" s="51"/>
      <c r="C39" s="50"/>
      <c r="D39" s="499"/>
    </row>
    <row r="40" spans="1:4" ht="12.75">
      <c r="A40" s="33" t="s">
        <v>659</v>
      </c>
      <c r="B40" s="51"/>
      <c r="C40" s="50"/>
      <c r="D40" s="499"/>
    </row>
    <row r="41" spans="1:4" ht="12" customHeight="1">
      <c r="A41" s="518" t="s">
        <v>660</v>
      </c>
      <c r="B41" s="51">
        <v>4500</v>
      </c>
      <c r="C41" s="50">
        <v>4500</v>
      </c>
      <c r="D41" s="499">
        <v>4500</v>
      </c>
    </row>
    <row r="42" spans="1:4" ht="12.75">
      <c r="A42" s="518" t="s">
        <v>661</v>
      </c>
      <c r="B42" s="51">
        <v>17760</v>
      </c>
      <c r="C42" s="50">
        <v>17760</v>
      </c>
      <c r="D42" s="499"/>
    </row>
    <row r="43" spans="1:4" ht="12.75">
      <c r="A43" s="517" t="s">
        <v>662</v>
      </c>
      <c r="B43" s="51">
        <v>4200</v>
      </c>
      <c r="C43" s="50">
        <v>4200</v>
      </c>
      <c r="D43" s="499">
        <v>4200</v>
      </c>
    </row>
    <row r="44" spans="1:4" ht="12.75">
      <c r="A44" s="54" t="s">
        <v>663</v>
      </c>
      <c r="B44" s="51">
        <v>82312</v>
      </c>
      <c r="C44" s="50">
        <v>82446</v>
      </c>
      <c r="D44" s="499">
        <v>82446</v>
      </c>
    </row>
    <row r="45" spans="1:4" ht="12.75">
      <c r="A45" s="54" t="s">
        <v>664</v>
      </c>
      <c r="B45" s="51">
        <v>5787</v>
      </c>
      <c r="C45" s="50"/>
      <c r="D45" s="499"/>
    </row>
    <row r="46" spans="1:4" ht="12.75">
      <c r="A46" s="54" t="s">
        <v>665</v>
      </c>
      <c r="B46" s="51">
        <v>25000</v>
      </c>
      <c r="C46" s="50">
        <v>25000</v>
      </c>
      <c r="D46" s="499">
        <v>25000</v>
      </c>
    </row>
    <row r="47" spans="1:4" ht="12.75">
      <c r="A47" s="54" t="s">
        <v>666</v>
      </c>
      <c r="B47" s="51"/>
      <c r="C47" s="50"/>
      <c r="D47" s="499"/>
    </row>
    <row r="48" spans="1:4" ht="13.5">
      <c r="A48" s="513" t="s">
        <v>126</v>
      </c>
      <c r="B48" s="514">
        <f>SUM(B41:B46)</f>
        <v>139559</v>
      </c>
      <c r="C48" s="105">
        <f>SUM(C41:C46)</f>
        <v>133906</v>
      </c>
      <c r="D48" s="515">
        <f>SUM(D41:D47)</f>
        <v>116146</v>
      </c>
    </row>
    <row r="49" spans="1:4" ht="12.75">
      <c r="A49" s="54"/>
      <c r="B49" s="51"/>
      <c r="C49" s="50"/>
      <c r="D49" s="499"/>
    </row>
    <row r="50" spans="1:4" ht="13.5">
      <c r="A50" s="250" t="s">
        <v>365</v>
      </c>
      <c r="B50" s="210">
        <f>SUM(B24+B33+B38+B48)</f>
        <v>433874</v>
      </c>
      <c r="C50" s="210">
        <f>SUM(C24+C33+C38+C48)</f>
        <v>444861</v>
      </c>
      <c r="D50" s="138">
        <f>SUM(D24+D33+D38+D48)</f>
        <v>442616</v>
      </c>
    </row>
  </sheetData>
  <sheetProtection selectLockedCells="1" selectUnlockedCells="1"/>
  <mergeCells count="3">
    <mergeCell ref="A4:D4"/>
    <mergeCell ref="A5:D5"/>
    <mergeCell ref="A6:D6"/>
  </mergeCells>
  <printOptions horizontalCentered="1"/>
  <pageMargins left="0.25972222222222224" right="0.42986111111111114" top="0.9840277777777777" bottom="0.9840277777777777" header="0.5118055555555555" footer="0.5118055555555555"/>
  <pageSetup horizontalDpi="300" verticalDpi="300" orientation="portrait" paperSize="9"/>
  <headerFooter alignWithMargins="0">
    <oddHeader>&amp;L10. sz. melléklet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63"/>
  <sheetViews>
    <sheetView workbookViewId="0" topLeftCell="A40">
      <selection activeCell="A13" sqref="A13"/>
    </sheetView>
  </sheetViews>
  <sheetFormatPr defaultColWidth="9.00390625" defaultRowHeight="12.75"/>
  <cols>
    <col min="1" max="1" width="63.75390625" style="519" customWidth="1"/>
    <col min="2" max="2" width="16.875" style="519" customWidth="1"/>
    <col min="3" max="3" width="13.375" style="519" customWidth="1"/>
    <col min="4" max="6" width="10.75390625" style="519" customWidth="1"/>
    <col min="7" max="7" width="11.125" style="519" customWidth="1"/>
    <col min="8" max="16384" width="9.125" style="519" customWidth="1"/>
  </cols>
  <sheetData>
    <row r="1" spans="1:7" ht="15">
      <c r="A1" s="520" t="s">
        <v>667</v>
      </c>
      <c r="B1" s="520"/>
      <c r="C1" s="520"/>
      <c r="D1" s="520"/>
      <c r="E1" s="520"/>
      <c r="F1" s="520"/>
      <c r="G1" s="520"/>
    </row>
    <row r="3" spans="1:7" ht="15">
      <c r="A3" s="520" t="s">
        <v>668</v>
      </c>
      <c r="B3" s="520"/>
      <c r="C3" s="520"/>
      <c r="D3" s="520"/>
      <c r="E3" s="520"/>
      <c r="F3" s="520"/>
      <c r="G3" s="520"/>
    </row>
    <row r="4" spans="1:7" ht="15">
      <c r="A4" s="520" t="s">
        <v>669</v>
      </c>
      <c r="B4" s="520"/>
      <c r="C4" s="520"/>
      <c r="D4" s="520"/>
      <c r="E4" s="520"/>
      <c r="F4" s="520"/>
      <c r="G4" s="520"/>
    </row>
    <row r="5" spans="1:7" ht="15">
      <c r="A5" s="521"/>
      <c r="B5" s="521"/>
      <c r="C5" s="521"/>
      <c r="D5" s="521"/>
      <c r="E5" s="521"/>
      <c r="F5" s="521"/>
      <c r="G5" s="521"/>
    </row>
    <row r="6" spans="1:2" ht="15">
      <c r="A6" s="522"/>
      <c r="B6" s="522"/>
    </row>
    <row r="7" ht="15.75"/>
    <row r="8" spans="1:7" ht="15.75">
      <c r="A8" s="523" t="s">
        <v>670</v>
      </c>
      <c r="B8" s="524">
        <v>3570000</v>
      </c>
      <c r="C8" s="524">
        <v>3570000</v>
      </c>
      <c r="D8" s="524">
        <v>3570000</v>
      </c>
      <c r="E8" s="524">
        <v>3570000</v>
      </c>
      <c r="F8" s="524">
        <v>3570000</v>
      </c>
      <c r="G8" s="525">
        <v>3570000</v>
      </c>
    </row>
    <row r="9" spans="1:7" ht="15">
      <c r="A9" s="442" t="s">
        <v>671</v>
      </c>
      <c r="B9" s="433"/>
      <c r="C9" s="433"/>
      <c r="D9" s="433">
        <v>150000</v>
      </c>
      <c r="E9" s="433">
        <v>150000</v>
      </c>
      <c r="F9" s="433">
        <v>150000</v>
      </c>
      <c r="G9" s="467">
        <v>170000</v>
      </c>
    </row>
    <row r="10" spans="1:7" ht="15">
      <c r="A10" s="442" t="s">
        <v>672</v>
      </c>
      <c r="B10" s="433"/>
      <c r="C10" s="434"/>
      <c r="D10" s="433">
        <v>103000</v>
      </c>
      <c r="E10" s="433">
        <v>103000</v>
      </c>
      <c r="F10" s="433">
        <v>103000</v>
      </c>
      <c r="G10" s="467">
        <v>103000</v>
      </c>
    </row>
    <row r="11" spans="1:7" ht="15">
      <c r="A11" s="442" t="s">
        <v>90</v>
      </c>
      <c r="B11" s="433"/>
      <c r="C11" s="433"/>
      <c r="D11" s="433"/>
      <c r="E11" s="433"/>
      <c r="F11" s="433"/>
      <c r="G11" s="467"/>
    </row>
    <row r="12" spans="1:7" ht="15">
      <c r="A12" s="442"/>
      <c r="B12" s="433"/>
      <c r="C12" s="434"/>
      <c r="D12" s="434"/>
      <c r="E12" s="434"/>
      <c r="F12" s="433"/>
      <c r="G12" s="436"/>
    </row>
    <row r="13" spans="1:7" ht="57" customHeight="1">
      <c r="A13" s="526" t="s">
        <v>673</v>
      </c>
      <c r="B13" s="527" t="s">
        <v>674</v>
      </c>
      <c r="C13" s="527" t="s">
        <v>675</v>
      </c>
      <c r="D13" s="528" t="s">
        <v>676</v>
      </c>
      <c r="E13" s="528" t="s">
        <v>385</v>
      </c>
      <c r="F13" s="528" t="s">
        <v>5</v>
      </c>
      <c r="G13" s="529" t="s">
        <v>6</v>
      </c>
    </row>
    <row r="14" spans="1:7" ht="15">
      <c r="A14" s="443"/>
      <c r="B14" s="433"/>
      <c r="C14" s="434"/>
      <c r="D14" s="434"/>
      <c r="E14" s="433"/>
      <c r="F14" s="433"/>
      <c r="G14" s="467"/>
    </row>
    <row r="15" spans="1:7" ht="15">
      <c r="A15" s="442" t="s">
        <v>89</v>
      </c>
      <c r="B15" s="433"/>
      <c r="C15" s="433"/>
      <c r="D15" s="433"/>
      <c r="E15" s="433"/>
      <c r="F15" s="433"/>
      <c r="G15" s="467"/>
    </row>
    <row r="16" spans="1:7" ht="15">
      <c r="A16" s="442"/>
      <c r="B16" s="433"/>
      <c r="C16" s="433"/>
      <c r="D16" s="433"/>
      <c r="E16" s="433"/>
      <c r="F16" s="433"/>
      <c r="G16" s="467"/>
    </row>
    <row r="17" spans="1:7" ht="15">
      <c r="A17" s="442" t="s">
        <v>677</v>
      </c>
      <c r="B17" s="433">
        <v>682988</v>
      </c>
      <c r="C17" s="433">
        <v>616988</v>
      </c>
      <c r="D17" s="433">
        <v>616988</v>
      </c>
      <c r="E17" s="433">
        <v>616988</v>
      </c>
      <c r="F17" s="433">
        <v>616988</v>
      </c>
      <c r="G17" s="467">
        <v>682988</v>
      </c>
    </row>
    <row r="18" spans="1:7" ht="15">
      <c r="A18" s="442"/>
      <c r="B18" s="433"/>
      <c r="C18" s="433"/>
      <c r="D18" s="433"/>
      <c r="E18" s="433"/>
      <c r="F18" s="433"/>
      <c r="G18" s="467"/>
    </row>
    <row r="19" spans="1:7" ht="15">
      <c r="A19" s="443" t="s">
        <v>678</v>
      </c>
      <c r="B19" s="433"/>
      <c r="C19" s="433"/>
      <c r="D19" s="433"/>
      <c r="E19" s="433"/>
      <c r="F19" s="433"/>
      <c r="G19" s="467"/>
    </row>
    <row r="20" spans="1:7" ht="15">
      <c r="A20" s="442" t="s">
        <v>679</v>
      </c>
      <c r="B20" s="433">
        <v>244824</v>
      </c>
      <c r="C20" s="433">
        <v>204824</v>
      </c>
      <c r="D20" s="433">
        <v>204824</v>
      </c>
      <c r="E20" s="433">
        <v>204824</v>
      </c>
      <c r="F20" s="433">
        <v>244824</v>
      </c>
      <c r="G20" s="467">
        <v>24824</v>
      </c>
    </row>
    <row r="21" spans="1:7" ht="15">
      <c r="A21" s="442" t="s">
        <v>680</v>
      </c>
      <c r="B21" s="433">
        <v>50000</v>
      </c>
      <c r="C21" s="433">
        <v>50000</v>
      </c>
      <c r="D21" s="433">
        <v>50000</v>
      </c>
      <c r="E21" s="433">
        <v>50000</v>
      </c>
      <c r="F21" s="433">
        <v>50000</v>
      </c>
      <c r="G21" s="467"/>
    </row>
    <row r="22" spans="1:7" ht="15">
      <c r="A22" s="442" t="s">
        <v>681</v>
      </c>
      <c r="B22" s="433">
        <v>88000</v>
      </c>
      <c r="C22" s="433">
        <v>8000</v>
      </c>
      <c r="D22" s="433">
        <v>8000</v>
      </c>
      <c r="E22" s="433">
        <v>8000</v>
      </c>
      <c r="F22" s="433">
        <v>8000</v>
      </c>
      <c r="G22" s="467">
        <v>8000</v>
      </c>
    </row>
    <row r="23" spans="1:7" ht="15">
      <c r="A23" s="530" t="s">
        <v>682</v>
      </c>
      <c r="B23" s="445"/>
      <c r="C23" s="445"/>
      <c r="D23" s="445"/>
      <c r="E23" s="445"/>
      <c r="F23" s="445"/>
      <c r="G23" s="531"/>
    </row>
    <row r="24" spans="1:7" ht="15">
      <c r="A24" s="450" t="s">
        <v>683</v>
      </c>
      <c r="B24" s="532">
        <v>200000</v>
      </c>
      <c r="C24" s="532">
        <v>20000</v>
      </c>
      <c r="D24" s="532">
        <v>20000</v>
      </c>
      <c r="E24" s="532">
        <v>20000</v>
      </c>
      <c r="F24" s="532">
        <v>20000</v>
      </c>
      <c r="G24" s="533">
        <v>20000</v>
      </c>
    </row>
    <row r="25" spans="1:7" ht="15">
      <c r="A25" s="534" t="s">
        <v>684</v>
      </c>
      <c r="B25" s="445"/>
      <c r="C25" s="445"/>
      <c r="D25" s="445"/>
      <c r="E25" s="445"/>
      <c r="F25" s="445"/>
      <c r="G25" s="531"/>
    </row>
    <row r="26" spans="1:7" ht="15">
      <c r="A26" s="535" t="s">
        <v>685</v>
      </c>
      <c r="B26" s="532">
        <v>100000</v>
      </c>
      <c r="C26" s="532">
        <v>10000</v>
      </c>
      <c r="D26" s="532">
        <v>10000</v>
      </c>
      <c r="E26" s="532">
        <v>10000</v>
      </c>
      <c r="F26" s="532">
        <v>10000</v>
      </c>
      <c r="G26" s="533">
        <v>10000</v>
      </c>
    </row>
    <row r="27" spans="1:7" ht="15">
      <c r="A27" s="534" t="s">
        <v>686</v>
      </c>
      <c r="B27" s="445"/>
      <c r="C27" s="445"/>
      <c r="D27" s="445"/>
      <c r="E27" s="445"/>
      <c r="F27" s="445"/>
      <c r="G27" s="531"/>
    </row>
    <row r="28" spans="1:7" ht="15">
      <c r="A28" s="535" t="s">
        <v>687</v>
      </c>
      <c r="B28" s="532">
        <v>17000</v>
      </c>
      <c r="C28" s="532">
        <v>17000</v>
      </c>
      <c r="D28" s="532"/>
      <c r="E28" s="532"/>
      <c r="F28" s="532"/>
      <c r="G28" s="533"/>
    </row>
    <row r="29" spans="1:7" ht="15">
      <c r="A29" s="534" t="s">
        <v>688</v>
      </c>
      <c r="B29" s="445"/>
      <c r="C29" s="445"/>
      <c r="D29" s="445"/>
      <c r="E29" s="445"/>
      <c r="F29" s="445"/>
      <c r="G29" s="531"/>
    </row>
    <row r="30" spans="1:7" ht="15">
      <c r="A30" s="535" t="s">
        <v>689</v>
      </c>
      <c r="B30" s="532">
        <v>15000</v>
      </c>
      <c r="C30" s="532">
        <v>15000</v>
      </c>
      <c r="D30" s="532">
        <v>44126</v>
      </c>
      <c r="E30" s="532">
        <v>44126</v>
      </c>
      <c r="F30" s="532">
        <v>44126</v>
      </c>
      <c r="G30" s="533">
        <v>44126</v>
      </c>
    </row>
    <row r="31" spans="1:7" ht="15">
      <c r="A31" s="442" t="s">
        <v>690</v>
      </c>
      <c r="B31" s="433">
        <v>3000</v>
      </c>
      <c r="C31" s="433">
        <v>3000</v>
      </c>
      <c r="D31" s="433">
        <v>3000</v>
      </c>
      <c r="E31" s="433">
        <v>3000</v>
      </c>
      <c r="F31" s="433">
        <v>3000</v>
      </c>
      <c r="G31" s="467">
        <v>3000</v>
      </c>
    </row>
    <row r="32" spans="1:7" ht="15">
      <c r="A32" s="442" t="s">
        <v>502</v>
      </c>
      <c r="B32" s="433">
        <v>3000</v>
      </c>
      <c r="C32" s="433">
        <v>3000</v>
      </c>
      <c r="D32" s="433">
        <v>3000</v>
      </c>
      <c r="E32" s="433">
        <v>3000</v>
      </c>
      <c r="F32" s="433">
        <v>3000</v>
      </c>
      <c r="G32" s="467">
        <v>3000</v>
      </c>
    </row>
    <row r="33" spans="1:7" ht="51">
      <c r="A33" s="468" t="s">
        <v>503</v>
      </c>
      <c r="B33" s="433"/>
      <c r="C33" s="433"/>
      <c r="D33" s="433">
        <v>16600</v>
      </c>
      <c r="E33" s="433">
        <v>16600</v>
      </c>
      <c r="F33" s="433">
        <v>16600</v>
      </c>
      <c r="G33" s="467">
        <v>16600</v>
      </c>
    </row>
    <row r="34" spans="1:7" ht="26.25">
      <c r="A34" s="536" t="s">
        <v>504</v>
      </c>
      <c r="B34" s="433"/>
      <c r="C34" s="433"/>
      <c r="D34" s="433">
        <v>11000</v>
      </c>
      <c r="E34" s="433">
        <v>11000</v>
      </c>
      <c r="F34" s="433">
        <v>11000</v>
      </c>
      <c r="G34" s="467">
        <v>11000</v>
      </c>
    </row>
    <row r="35" spans="1:7" ht="15">
      <c r="A35" s="432" t="s">
        <v>505</v>
      </c>
      <c r="B35" s="433"/>
      <c r="C35" s="433"/>
      <c r="D35" s="433">
        <v>5000</v>
      </c>
      <c r="E35" s="433">
        <v>5000</v>
      </c>
      <c r="F35" s="433">
        <v>5000</v>
      </c>
      <c r="G35" s="467">
        <v>5000</v>
      </c>
    </row>
    <row r="36" spans="1:7" ht="15">
      <c r="A36" s="432" t="s">
        <v>506</v>
      </c>
      <c r="B36" s="433">
        <v>24000</v>
      </c>
      <c r="C36" s="433"/>
      <c r="D36" s="433">
        <v>6000</v>
      </c>
      <c r="E36" s="433">
        <v>6000</v>
      </c>
      <c r="F36" s="433">
        <v>24000</v>
      </c>
      <c r="G36" s="467">
        <v>24000</v>
      </c>
    </row>
    <row r="37" spans="1:7" ht="15">
      <c r="A37" s="432" t="s">
        <v>507</v>
      </c>
      <c r="B37" s="433">
        <v>7000</v>
      </c>
      <c r="C37" s="433"/>
      <c r="D37" s="433">
        <v>7000</v>
      </c>
      <c r="E37" s="433">
        <v>7000</v>
      </c>
      <c r="F37" s="433">
        <v>7600</v>
      </c>
      <c r="G37" s="467">
        <v>7600</v>
      </c>
    </row>
    <row r="38" spans="1:7" ht="15">
      <c r="A38" s="432" t="s">
        <v>508</v>
      </c>
      <c r="B38" s="433">
        <v>10200</v>
      </c>
      <c r="C38" s="433"/>
      <c r="D38" s="433">
        <v>10200</v>
      </c>
      <c r="E38" s="433">
        <v>10200</v>
      </c>
      <c r="F38" s="433">
        <v>10200</v>
      </c>
      <c r="G38" s="467">
        <v>11880</v>
      </c>
    </row>
    <row r="39" spans="1:7" ht="15">
      <c r="A39" s="432" t="s">
        <v>509</v>
      </c>
      <c r="B39" s="433">
        <v>15000</v>
      </c>
      <c r="C39" s="433"/>
      <c r="D39" s="433">
        <v>15000</v>
      </c>
      <c r="E39" s="433">
        <v>15000</v>
      </c>
      <c r="F39" s="433">
        <v>15000</v>
      </c>
      <c r="G39" s="467">
        <v>15000</v>
      </c>
    </row>
    <row r="40" spans="1:7" ht="15">
      <c r="A40" s="432" t="s">
        <v>510</v>
      </c>
      <c r="B40" s="433">
        <v>5500</v>
      </c>
      <c r="C40" s="433"/>
      <c r="D40" s="433"/>
      <c r="E40" s="433"/>
      <c r="F40" s="433">
        <v>5500</v>
      </c>
      <c r="G40" s="467">
        <v>5500</v>
      </c>
    </row>
    <row r="41" spans="1:7" ht="15">
      <c r="A41" s="432" t="s">
        <v>691</v>
      </c>
      <c r="B41" s="433">
        <v>79377</v>
      </c>
      <c r="C41" s="433"/>
      <c r="D41" s="433"/>
      <c r="E41" s="433"/>
      <c r="F41" s="433">
        <v>79377</v>
      </c>
      <c r="G41" s="467">
        <v>79377</v>
      </c>
    </row>
    <row r="42" spans="1:7" ht="15">
      <c r="A42" s="432" t="s">
        <v>692</v>
      </c>
      <c r="B42" s="433">
        <v>6000</v>
      </c>
      <c r="C42" s="433"/>
      <c r="D42" s="433"/>
      <c r="E42" s="433"/>
      <c r="F42" s="433">
        <v>6000</v>
      </c>
      <c r="G42" s="467">
        <v>6000</v>
      </c>
    </row>
    <row r="43" spans="1:7" ht="15">
      <c r="A43" s="432" t="s">
        <v>513</v>
      </c>
      <c r="B43" s="433"/>
      <c r="C43" s="433"/>
      <c r="D43" s="433"/>
      <c r="E43" s="433"/>
      <c r="F43" s="433">
        <v>3000</v>
      </c>
      <c r="G43" s="467">
        <v>3000</v>
      </c>
    </row>
    <row r="44" spans="1:7" ht="15">
      <c r="A44" s="432" t="s">
        <v>693</v>
      </c>
      <c r="B44" s="433"/>
      <c r="C44" s="433"/>
      <c r="D44" s="433"/>
      <c r="E44" s="433"/>
      <c r="F44" s="433">
        <v>3000</v>
      </c>
      <c r="G44" s="467">
        <v>3000</v>
      </c>
    </row>
    <row r="45" spans="1:7" ht="15">
      <c r="A45" s="432" t="s">
        <v>694</v>
      </c>
      <c r="B45" s="433"/>
      <c r="C45" s="433"/>
      <c r="D45" s="433"/>
      <c r="E45" s="433"/>
      <c r="F45" s="433">
        <v>8000</v>
      </c>
      <c r="G45" s="467">
        <v>8000</v>
      </c>
    </row>
    <row r="46" spans="1:7" ht="15">
      <c r="A46" s="432" t="s">
        <v>695</v>
      </c>
      <c r="B46" s="433">
        <v>7000</v>
      </c>
      <c r="C46" s="433"/>
      <c r="D46" s="433"/>
      <c r="E46" s="433"/>
      <c r="F46" s="433"/>
      <c r="G46" s="467">
        <v>7000</v>
      </c>
    </row>
    <row r="47" spans="1:7" ht="15">
      <c r="A47" s="432"/>
      <c r="B47" s="433"/>
      <c r="C47" s="433"/>
      <c r="D47" s="433"/>
      <c r="E47" s="433"/>
      <c r="F47" s="433"/>
      <c r="G47" s="467"/>
    </row>
    <row r="48" spans="1:7" ht="15">
      <c r="A48" s="441" t="s">
        <v>696</v>
      </c>
      <c r="B48" s="433"/>
      <c r="C48" s="433"/>
      <c r="D48" s="433"/>
      <c r="E48" s="433"/>
      <c r="F48" s="433"/>
      <c r="G48" s="467"/>
    </row>
    <row r="49" spans="1:7" ht="15">
      <c r="A49" s="432" t="s">
        <v>697</v>
      </c>
      <c r="B49" s="433">
        <v>6100</v>
      </c>
      <c r="C49" s="433"/>
      <c r="D49" s="433"/>
      <c r="E49" s="433">
        <v>6100</v>
      </c>
      <c r="F49" s="433">
        <v>6100</v>
      </c>
      <c r="G49" s="467">
        <v>6100</v>
      </c>
    </row>
    <row r="50" spans="1:7" ht="26.25">
      <c r="A50" s="536" t="s">
        <v>698</v>
      </c>
      <c r="B50" s="433"/>
      <c r="C50" s="433"/>
      <c r="D50" s="433"/>
      <c r="E50" s="433">
        <v>21150</v>
      </c>
      <c r="F50" s="433">
        <v>21150</v>
      </c>
      <c r="G50" s="467">
        <v>21150</v>
      </c>
    </row>
    <row r="51" spans="1:7" ht="15">
      <c r="A51" s="536" t="s">
        <v>699</v>
      </c>
      <c r="B51" s="433"/>
      <c r="C51" s="433"/>
      <c r="D51" s="433"/>
      <c r="E51" s="433"/>
      <c r="F51" s="433">
        <v>3000</v>
      </c>
      <c r="G51" s="467">
        <v>3000</v>
      </c>
    </row>
    <row r="52" spans="1:7" ht="15">
      <c r="A52" s="536" t="s">
        <v>700</v>
      </c>
      <c r="B52" s="433"/>
      <c r="C52" s="433"/>
      <c r="D52" s="433"/>
      <c r="E52" s="433"/>
      <c r="F52" s="433">
        <v>10150</v>
      </c>
      <c r="G52" s="467">
        <v>10150</v>
      </c>
    </row>
    <row r="53" spans="1:7" ht="15">
      <c r="A53" s="536" t="s">
        <v>701</v>
      </c>
      <c r="B53" s="433"/>
      <c r="C53" s="433"/>
      <c r="D53" s="433"/>
      <c r="E53" s="433"/>
      <c r="F53" s="433">
        <v>6000</v>
      </c>
      <c r="G53" s="467">
        <v>6000</v>
      </c>
    </row>
    <row r="54" spans="1:7" ht="15">
      <c r="A54" s="432"/>
      <c r="B54" s="433"/>
      <c r="C54" s="433"/>
      <c r="D54" s="433"/>
      <c r="E54" s="433"/>
      <c r="F54" s="433"/>
      <c r="G54" s="467"/>
    </row>
    <row r="55" spans="1:7" ht="15">
      <c r="A55" s="432" t="s">
        <v>702</v>
      </c>
      <c r="B55" s="433">
        <v>248566</v>
      </c>
      <c r="C55" s="433"/>
      <c r="D55" s="433">
        <v>50000</v>
      </c>
      <c r="E55" s="433">
        <v>50000</v>
      </c>
      <c r="F55" s="433">
        <v>50000</v>
      </c>
      <c r="G55" s="467">
        <v>50000</v>
      </c>
    </row>
    <row r="56" spans="1:7" ht="15">
      <c r="A56" s="432" t="s">
        <v>703</v>
      </c>
      <c r="B56" s="433">
        <v>3841</v>
      </c>
      <c r="C56" s="433"/>
      <c r="D56" s="433"/>
      <c r="E56" s="433"/>
      <c r="F56" s="433"/>
      <c r="G56" s="467"/>
    </row>
    <row r="57" spans="1:7" ht="15">
      <c r="A57" s="432"/>
      <c r="B57" s="433"/>
      <c r="C57" s="433"/>
      <c r="D57" s="433"/>
      <c r="E57" s="433"/>
      <c r="F57" s="433"/>
      <c r="G57" s="467"/>
    </row>
    <row r="58" spans="1:7" ht="15">
      <c r="A58" s="432" t="s">
        <v>704</v>
      </c>
      <c r="B58" s="433">
        <v>473238</v>
      </c>
      <c r="C58" s="433"/>
      <c r="D58" s="433"/>
      <c r="E58" s="433"/>
      <c r="F58" s="433">
        <v>473238</v>
      </c>
      <c r="G58" s="467">
        <v>473238</v>
      </c>
    </row>
    <row r="59" spans="1:7" ht="15">
      <c r="A59" s="432" t="s">
        <v>705</v>
      </c>
      <c r="B59" s="433"/>
      <c r="C59" s="433"/>
      <c r="D59" s="433"/>
      <c r="E59" s="433"/>
      <c r="F59" s="433"/>
      <c r="G59" s="467"/>
    </row>
    <row r="60" spans="1:7" ht="15">
      <c r="A60" s="442"/>
      <c r="B60" s="433"/>
      <c r="C60" s="433"/>
      <c r="D60" s="433"/>
      <c r="E60" s="433"/>
      <c r="F60" s="433"/>
      <c r="G60" s="467"/>
    </row>
    <row r="61" spans="1:7" ht="15">
      <c r="A61" s="537" t="s">
        <v>126</v>
      </c>
      <c r="B61" s="464">
        <f aca="true" t="shared" si="0" ref="B61:G61">SUM(B15:B60)</f>
        <v>2289634</v>
      </c>
      <c r="C61" s="464">
        <f t="shared" si="0"/>
        <v>947812</v>
      </c>
      <c r="D61" s="464">
        <f t="shared" si="0"/>
        <v>1080738</v>
      </c>
      <c r="E61" s="464">
        <f t="shared" si="0"/>
        <v>1107988</v>
      </c>
      <c r="F61" s="464">
        <f t="shared" si="0"/>
        <v>1763853</v>
      </c>
      <c r="G61" s="465">
        <f t="shared" si="0"/>
        <v>1568533</v>
      </c>
    </row>
    <row r="62" spans="1:7" ht="15">
      <c r="A62" s="442"/>
      <c r="B62" s="434"/>
      <c r="C62" s="433"/>
      <c r="D62" s="433"/>
      <c r="E62" s="433"/>
      <c r="F62" s="433"/>
      <c r="G62" s="467"/>
    </row>
    <row r="63" spans="1:7" ht="15.75">
      <c r="A63" s="538" t="s">
        <v>706</v>
      </c>
      <c r="B63" s="453"/>
      <c r="C63" s="453">
        <f>SUM(C8-C61)</f>
        <v>2622188</v>
      </c>
      <c r="D63" s="453">
        <v>2536262</v>
      </c>
      <c r="E63" s="453">
        <v>2509012</v>
      </c>
      <c r="F63" s="453">
        <v>1853147</v>
      </c>
      <c r="G63" s="454">
        <v>2001467</v>
      </c>
    </row>
  </sheetData>
  <sheetProtection selectLockedCells="1" selectUnlockedCells="1"/>
  <mergeCells count="4">
    <mergeCell ref="A1:G1"/>
    <mergeCell ref="A3:G3"/>
    <mergeCell ref="A4:G4"/>
    <mergeCell ref="A5:G5"/>
  </mergeCells>
  <printOptions/>
  <pageMargins left="0.3798611111111111" right="0.22013888888888888" top="0.2902777777777778" bottom="0.20972222222222223" header="0.1701388888888889" footer="0.5118055555555555"/>
  <pageSetup horizontalDpi="300" verticalDpi="300" orientation="portrait" paperSize="9" scale="70"/>
  <headerFooter alignWithMargins="0">
    <oddHeader>&amp;L11. sz. melléklet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47"/>
  <sheetViews>
    <sheetView workbookViewId="0" topLeftCell="C1">
      <selection activeCell="H11" sqref="H11"/>
    </sheetView>
  </sheetViews>
  <sheetFormatPr defaultColWidth="9.00390625" defaultRowHeight="12" customHeight="1"/>
  <cols>
    <col min="1" max="1" width="41.625" style="139" customWidth="1"/>
    <col min="2" max="4" width="11.75390625" style="139" customWidth="1"/>
    <col min="5" max="5" width="48.75390625" style="139" customWidth="1"/>
    <col min="6" max="8" width="11.75390625" style="139" customWidth="1"/>
    <col min="9" max="16384" width="9.125" style="139" customWidth="1"/>
  </cols>
  <sheetData>
    <row r="1" spans="1:5" ht="12.75">
      <c r="A1" s="140" t="s">
        <v>100</v>
      </c>
      <c r="B1" s="140"/>
      <c r="C1" s="140"/>
      <c r="D1" s="140"/>
      <c r="E1" s="141"/>
    </row>
    <row r="3" spans="1:8" s="143" customFormat="1" ht="15">
      <c r="A3" s="142" t="s">
        <v>101</v>
      </c>
      <c r="B3" s="142"/>
      <c r="C3" s="142"/>
      <c r="D3" s="142"/>
      <c r="E3" s="142"/>
      <c r="F3" s="142"/>
      <c r="G3" s="142"/>
      <c r="H3" s="142"/>
    </row>
    <row r="4" spans="1:5" ht="15.75">
      <c r="A4" s="144"/>
      <c r="B4" s="144"/>
      <c r="C4" s="144"/>
      <c r="D4" s="144"/>
      <c r="E4" s="144"/>
    </row>
    <row r="5" spans="1:8" ht="12.75">
      <c r="A5" s="145" t="s">
        <v>2</v>
      </c>
      <c r="B5" s="145"/>
      <c r="C5" s="145"/>
      <c r="D5" s="145"/>
      <c r="E5" s="145" t="s">
        <v>3</v>
      </c>
      <c r="F5" s="145"/>
      <c r="G5" s="145"/>
      <c r="H5" s="145"/>
    </row>
    <row r="6" spans="1:8" ht="13.5">
      <c r="A6" s="146"/>
      <c r="B6" s="147" t="s">
        <v>4</v>
      </c>
      <c r="C6" s="147" t="s">
        <v>5</v>
      </c>
      <c r="D6" s="147" t="s">
        <v>6</v>
      </c>
      <c r="E6" s="147"/>
      <c r="F6" s="146" t="s">
        <v>4</v>
      </c>
      <c r="G6" s="146" t="s">
        <v>5</v>
      </c>
      <c r="H6" s="146" t="s">
        <v>6</v>
      </c>
    </row>
    <row r="7" spans="1:8" ht="12.75">
      <c r="A7" s="148" t="s">
        <v>102</v>
      </c>
      <c r="B7" s="149">
        <v>168478</v>
      </c>
      <c r="C7" s="149">
        <v>197711</v>
      </c>
      <c r="D7" s="149">
        <v>243844</v>
      </c>
      <c r="E7" s="150" t="s">
        <v>12</v>
      </c>
      <c r="F7" s="151">
        <v>1788550</v>
      </c>
      <c r="G7" s="149">
        <v>1886174</v>
      </c>
      <c r="H7" s="149">
        <v>1892516</v>
      </c>
    </row>
    <row r="8" spans="1:8" ht="12.75">
      <c r="A8" s="152" t="s">
        <v>103</v>
      </c>
      <c r="B8" s="149">
        <v>1731658</v>
      </c>
      <c r="C8" s="149">
        <v>1703263</v>
      </c>
      <c r="D8" s="149">
        <v>1730125</v>
      </c>
      <c r="E8" s="153" t="s">
        <v>104</v>
      </c>
      <c r="F8" s="154">
        <v>568490</v>
      </c>
      <c r="G8" s="155">
        <v>597803</v>
      </c>
      <c r="H8" s="155">
        <v>597321</v>
      </c>
    </row>
    <row r="9" spans="1:8" ht="12.75">
      <c r="A9" s="152" t="s">
        <v>50</v>
      </c>
      <c r="B9" s="149">
        <v>1031659</v>
      </c>
      <c r="C9" s="149">
        <v>1031259</v>
      </c>
      <c r="D9" s="149">
        <v>1031259</v>
      </c>
      <c r="E9" s="156" t="s">
        <v>105</v>
      </c>
      <c r="F9" s="154">
        <v>1179618</v>
      </c>
      <c r="G9" s="155">
        <v>1259538</v>
      </c>
      <c r="H9" s="155">
        <v>1294945</v>
      </c>
    </row>
    <row r="10" spans="1:8" ht="12.75">
      <c r="A10" s="152" t="s">
        <v>106</v>
      </c>
      <c r="B10" s="149">
        <v>61527</v>
      </c>
      <c r="C10" s="149">
        <v>74870</v>
      </c>
      <c r="D10" s="149">
        <v>74870</v>
      </c>
      <c r="E10" s="153" t="s">
        <v>107</v>
      </c>
      <c r="F10" s="154">
        <v>224450</v>
      </c>
      <c r="G10" s="155">
        <v>232924</v>
      </c>
      <c r="H10" s="155">
        <v>236521</v>
      </c>
    </row>
    <row r="11" spans="1:8" ht="12.75">
      <c r="A11" s="152" t="s">
        <v>108</v>
      </c>
      <c r="B11" s="149">
        <v>808995</v>
      </c>
      <c r="C11" s="149">
        <v>808995</v>
      </c>
      <c r="D11" s="149">
        <v>808995</v>
      </c>
      <c r="E11" s="153" t="s">
        <v>109</v>
      </c>
      <c r="F11" s="154">
        <v>163100</v>
      </c>
      <c r="G11" s="155">
        <v>169054</v>
      </c>
      <c r="H11" s="155">
        <v>169054</v>
      </c>
    </row>
    <row r="12" spans="1:8" ht="12.75">
      <c r="A12" s="152" t="s">
        <v>110</v>
      </c>
      <c r="B12" s="149">
        <v>83187</v>
      </c>
      <c r="C12" s="149">
        <v>111313</v>
      </c>
      <c r="D12" s="149">
        <v>126961</v>
      </c>
      <c r="E12" s="152" t="s">
        <v>111</v>
      </c>
      <c r="F12" s="154">
        <v>8565</v>
      </c>
      <c r="G12" s="155">
        <v>9355</v>
      </c>
      <c r="H12" s="155">
        <v>7858</v>
      </c>
    </row>
    <row r="13" spans="1:8" ht="12.75">
      <c r="A13" s="157" t="s">
        <v>54</v>
      </c>
      <c r="B13" s="149">
        <v>1665</v>
      </c>
      <c r="C13" s="149">
        <v>2338</v>
      </c>
      <c r="D13" s="149">
        <v>2338</v>
      </c>
      <c r="E13" s="152" t="s">
        <v>112</v>
      </c>
      <c r="F13" s="154">
        <v>8000</v>
      </c>
      <c r="G13" s="155">
        <v>5816</v>
      </c>
      <c r="H13" s="155">
        <v>5189</v>
      </c>
    </row>
    <row r="14" spans="1:8" ht="12.75">
      <c r="A14" s="157" t="s">
        <v>113</v>
      </c>
      <c r="B14" s="155">
        <v>73604</v>
      </c>
      <c r="C14" s="155">
        <v>72604</v>
      </c>
      <c r="D14" s="155">
        <v>72007</v>
      </c>
      <c r="E14" s="158" t="s">
        <v>114</v>
      </c>
      <c r="F14" s="154"/>
      <c r="G14" s="155"/>
      <c r="H14" s="155"/>
    </row>
    <row r="15" spans="1:8" ht="12.75">
      <c r="A15" s="152" t="s">
        <v>115</v>
      </c>
      <c r="B15" s="154">
        <v>20000</v>
      </c>
      <c r="C15" s="154">
        <v>20000</v>
      </c>
      <c r="D15" s="154">
        <v>69000</v>
      </c>
      <c r="E15" s="158" t="s">
        <v>116</v>
      </c>
      <c r="F15" s="154">
        <v>40000</v>
      </c>
      <c r="G15" s="155"/>
      <c r="H15" s="155"/>
    </row>
    <row r="16" spans="1:8" ht="12.75">
      <c r="A16" s="159" t="s">
        <v>117</v>
      </c>
      <c r="B16" s="160"/>
      <c r="C16" s="160">
        <v>43727</v>
      </c>
      <c r="D16" s="160">
        <v>43727</v>
      </c>
      <c r="E16" s="161" t="s">
        <v>118</v>
      </c>
      <c r="F16" s="160"/>
      <c r="G16" s="162"/>
      <c r="H16" s="162"/>
    </row>
    <row r="17" spans="1:8" ht="12.75">
      <c r="A17" s="163" t="s">
        <v>119</v>
      </c>
      <c r="B17" s="154"/>
      <c r="C17" s="154">
        <v>1600</v>
      </c>
      <c r="D17" s="154">
        <v>1600</v>
      </c>
      <c r="E17" s="164" t="s">
        <v>120</v>
      </c>
      <c r="F17" s="154"/>
      <c r="G17" s="154">
        <v>10000</v>
      </c>
      <c r="H17" s="154">
        <v>10000</v>
      </c>
    </row>
    <row r="18" spans="1:8" ht="12.75">
      <c r="A18" s="152" t="s">
        <v>121</v>
      </c>
      <c r="B18" s="154"/>
      <c r="C18" s="154">
        <v>92159</v>
      </c>
      <c r="D18" s="154">
        <v>98678</v>
      </c>
      <c r="E18" s="158" t="s">
        <v>122</v>
      </c>
      <c r="F18" s="154"/>
      <c r="G18" s="155">
        <v>13000</v>
      </c>
      <c r="H18" s="154">
        <v>41000</v>
      </c>
    </row>
    <row r="19" spans="1:8" ht="12.75">
      <c r="A19" s="152" t="s">
        <v>57</v>
      </c>
      <c r="B19" s="154"/>
      <c r="C19" s="154">
        <v>23825</v>
      </c>
      <c r="D19" s="154"/>
      <c r="E19" s="158" t="s">
        <v>123</v>
      </c>
      <c r="F19" s="154"/>
      <c r="G19" s="155"/>
      <c r="H19" s="154">
        <v>47000</v>
      </c>
    </row>
    <row r="20" spans="1:8" ht="12.75">
      <c r="A20" s="152" t="s">
        <v>124</v>
      </c>
      <c r="B20" s="154"/>
      <c r="C20" s="154"/>
      <c r="D20" s="154"/>
      <c r="E20" s="158" t="s">
        <v>125</v>
      </c>
      <c r="F20" s="154"/>
      <c r="G20" s="155"/>
      <c r="H20" s="154">
        <v>2000</v>
      </c>
    </row>
    <row r="21" spans="1:8" ht="12.75">
      <c r="A21" s="152" t="s">
        <v>87</v>
      </c>
      <c r="B21" s="154"/>
      <c r="C21" s="154"/>
      <c r="D21" s="154"/>
      <c r="E21" s="158" t="s">
        <v>87</v>
      </c>
      <c r="F21" s="154"/>
      <c r="G21" s="155"/>
      <c r="H21" s="154"/>
    </row>
    <row r="22" spans="1:8" ht="13.5">
      <c r="A22" s="165" t="s">
        <v>83</v>
      </c>
      <c r="B22" s="166"/>
      <c r="C22" s="166"/>
      <c r="D22" s="166"/>
      <c r="E22" s="167"/>
      <c r="F22" s="166"/>
      <c r="G22" s="168"/>
      <c r="H22" s="169"/>
    </row>
    <row r="23" spans="1:8" s="172" customFormat="1" ht="13.5">
      <c r="A23" s="170" t="s">
        <v>126</v>
      </c>
      <c r="B23" s="171">
        <f>SUM(B7:B17)</f>
        <v>3980773</v>
      </c>
      <c r="C23" s="171">
        <f>SUM(C7:C19)</f>
        <v>4183664</v>
      </c>
      <c r="D23" s="171">
        <f>SUM(D7:D22)</f>
        <v>4303404</v>
      </c>
      <c r="E23" s="170" t="s">
        <v>126</v>
      </c>
      <c r="F23" s="171">
        <f>SUM(F7:F19)</f>
        <v>3980773</v>
      </c>
      <c r="G23" s="171">
        <f>SUM(G7:G19)</f>
        <v>4183664</v>
      </c>
      <c r="H23" s="171">
        <f>SUM(H7:H21)</f>
        <v>4303404</v>
      </c>
    </row>
    <row r="24" spans="1:5" s="172" customFormat="1" ht="15">
      <c r="A24" s="173"/>
      <c r="B24" s="173"/>
      <c r="C24" s="173"/>
      <c r="D24" s="173"/>
      <c r="E24" s="173"/>
    </row>
    <row r="25" spans="1:5" ht="15">
      <c r="A25" s="174" t="s">
        <v>127</v>
      </c>
      <c r="B25" s="174"/>
      <c r="C25" s="174"/>
      <c r="D25" s="174"/>
      <c r="E25" s="144"/>
    </row>
    <row r="26" spans="1:5" ht="15">
      <c r="A26" s="144"/>
      <c r="B26" s="144"/>
      <c r="C26" s="144"/>
      <c r="D26" s="144"/>
      <c r="E26" s="175"/>
    </row>
    <row r="27" spans="1:8" s="143" customFormat="1" ht="15">
      <c r="A27" s="142" t="s">
        <v>128</v>
      </c>
      <c r="B27" s="142"/>
      <c r="C27" s="142"/>
      <c r="D27" s="142"/>
      <c r="E27" s="142"/>
      <c r="F27" s="142"/>
      <c r="G27" s="142"/>
      <c r="H27" s="142"/>
    </row>
    <row r="28" spans="1:5" ht="15.75">
      <c r="A28" s="144"/>
      <c r="B28" s="144"/>
      <c r="C28" s="144"/>
      <c r="D28" s="144"/>
      <c r="E28" s="176"/>
    </row>
    <row r="29" spans="1:8" s="143" customFormat="1" ht="12.75">
      <c r="A29" s="145" t="s">
        <v>2</v>
      </c>
      <c r="B29" s="145"/>
      <c r="C29" s="145"/>
      <c r="D29" s="145"/>
      <c r="E29" s="145" t="s">
        <v>3</v>
      </c>
      <c r="F29" s="145"/>
      <c r="G29" s="145"/>
      <c r="H29" s="145"/>
    </row>
    <row r="30" spans="1:8" s="143" customFormat="1" ht="13.5">
      <c r="A30" s="177"/>
      <c r="B30" s="147" t="s">
        <v>4</v>
      </c>
      <c r="C30" s="177" t="s">
        <v>5</v>
      </c>
      <c r="D30" s="177" t="s">
        <v>6</v>
      </c>
      <c r="E30" s="178"/>
      <c r="F30" s="146" t="s">
        <v>7</v>
      </c>
      <c r="G30" s="146" t="s">
        <v>5</v>
      </c>
      <c r="H30" s="146" t="s">
        <v>6</v>
      </c>
    </row>
    <row r="31" spans="1:8" s="143" customFormat="1" ht="12.75">
      <c r="A31" s="179" t="s">
        <v>129</v>
      </c>
      <c r="B31" s="180">
        <v>108429</v>
      </c>
      <c r="C31" s="180">
        <v>178524</v>
      </c>
      <c r="D31" s="180">
        <v>151662</v>
      </c>
      <c r="E31" s="152" t="s">
        <v>41</v>
      </c>
      <c r="F31" s="151">
        <v>496555</v>
      </c>
      <c r="G31" s="149">
        <v>815684</v>
      </c>
      <c r="H31" s="149">
        <v>563878</v>
      </c>
    </row>
    <row r="32" spans="1:8" ht="12.75">
      <c r="A32" s="153" t="s">
        <v>130</v>
      </c>
      <c r="B32" s="151">
        <v>10000</v>
      </c>
      <c r="C32" s="151">
        <v>10000</v>
      </c>
      <c r="D32" s="151">
        <v>10000</v>
      </c>
      <c r="E32" s="153" t="s">
        <v>45</v>
      </c>
      <c r="F32" s="154">
        <v>555327</v>
      </c>
      <c r="G32" s="155">
        <v>634727</v>
      </c>
      <c r="H32" s="155">
        <v>528478</v>
      </c>
    </row>
    <row r="33" spans="1:8" ht="12.75">
      <c r="A33" s="153" t="s">
        <v>37</v>
      </c>
      <c r="B33" s="151">
        <v>196000</v>
      </c>
      <c r="C33" s="151">
        <v>196000</v>
      </c>
      <c r="D33" s="151">
        <v>76000</v>
      </c>
      <c r="E33" s="153" t="s">
        <v>131</v>
      </c>
      <c r="F33" s="154">
        <v>35412</v>
      </c>
      <c r="G33" s="155">
        <v>35412</v>
      </c>
      <c r="H33" s="155">
        <v>35412</v>
      </c>
    </row>
    <row r="34" spans="1:8" ht="12.75">
      <c r="A34" s="153" t="s">
        <v>132</v>
      </c>
      <c r="B34" s="151">
        <v>47500</v>
      </c>
      <c r="C34" s="151">
        <v>47500</v>
      </c>
      <c r="D34" s="151">
        <v>47500</v>
      </c>
      <c r="E34" s="150" t="s">
        <v>133</v>
      </c>
      <c r="F34" s="154">
        <v>24160</v>
      </c>
      <c r="G34" s="155">
        <v>83539</v>
      </c>
      <c r="H34" s="155">
        <v>66453</v>
      </c>
    </row>
    <row r="35" spans="1:8" ht="12.75">
      <c r="A35" s="152" t="s">
        <v>134</v>
      </c>
      <c r="B35" s="154">
        <v>46914</v>
      </c>
      <c r="C35" s="154">
        <v>55648</v>
      </c>
      <c r="D35" s="154">
        <v>46914</v>
      </c>
      <c r="E35" s="159" t="s">
        <v>135</v>
      </c>
      <c r="F35" s="154">
        <v>21706</v>
      </c>
      <c r="G35" s="155">
        <v>21706</v>
      </c>
      <c r="H35" s="155">
        <v>21706</v>
      </c>
    </row>
    <row r="36" spans="1:8" ht="12.75">
      <c r="A36" s="153" t="s">
        <v>136</v>
      </c>
      <c r="B36" s="151">
        <v>147844</v>
      </c>
      <c r="C36" s="151">
        <v>143273</v>
      </c>
      <c r="D36" s="151">
        <v>125513</v>
      </c>
      <c r="E36" s="152" t="s">
        <v>137</v>
      </c>
      <c r="F36" s="154">
        <v>7500</v>
      </c>
      <c r="G36" s="155">
        <v>7500</v>
      </c>
      <c r="H36" s="155">
        <v>7500</v>
      </c>
    </row>
    <row r="37" spans="1:8" ht="12.75">
      <c r="A37" s="152" t="s">
        <v>138</v>
      </c>
      <c r="B37" s="154"/>
      <c r="C37" s="160">
        <v>12160</v>
      </c>
      <c r="D37" s="160">
        <v>12028</v>
      </c>
      <c r="E37" s="152" t="s">
        <v>139</v>
      </c>
      <c r="F37" s="154">
        <v>27260</v>
      </c>
      <c r="G37" s="155">
        <v>185280</v>
      </c>
      <c r="H37" s="155"/>
    </row>
    <row r="38" spans="1:8" ht="12.75">
      <c r="A38" s="152" t="s">
        <v>140</v>
      </c>
      <c r="B38" s="154">
        <v>215651</v>
      </c>
      <c r="C38" s="154">
        <v>212444</v>
      </c>
      <c r="D38" s="154">
        <v>212444</v>
      </c>
      <c r="E38" s="152" t="s">
        <v>141</v>
      </c>
      <c r="F38" s="154">
        <v>122188</v>
      </c>
      <c r="G38" s="155"/>
      <c r="H38" s="155"/>
    </row>
    <row r="39" spans="1:8" ht="12.75">
      <c r="A39" s="152" t="s">
        <v>142</v>
      </c>
      <c r="B39" s="181">
        <v>11500</v>
      </c>
      <c r="C39" s="181">
        <v>11500</v>
      </c>
      <c r="D39" s="181">
        <v>11500</v>
      </c>
      <c r="E39" s="152" t="s">
        <v>143</v>
      </c>
      <c r="F39" s="154">
        <v>5000</v>
      </c>
      <c r="G39" s="155">
        <v>5000</v>
      </c>
      <c r="H39" s="155">
        <v>2423</v>
      </c>
    </row>
    <row r="40" spans="1:8" ht="12.75">
      <c r="A40" s="152" t="s">
        <v>144</v>
      </c>
      <c r="B40" s="181">
        <v>13571</v>
      </c>
      <c r="C40" s="181">
        <v>7571</v>
      </c>
      <c r="D40" s="181">
        <v>7571</v>
      </c>
      <c r="E40" s="152" t="s">
        <v>145</v>
      </c>
      <c r="F40" s="154">
        <v>11858</v>
      </c>
      <c r="G40" s="155"/>
      <c r="H40" s="155"/>
    </row>
    <row r="41" spans="1:8" ht="12.75">
      <c r="A41" s="152" t="s">
        <v>146</v>
      </c>
      <c r="B41" s="181">
        <v>150000</v>
      </c>
      <c r="C41" s="181">
        <v>150000</v>
      </c>
      <c r="D41" s="181">
        <v>170000</v>
      </c>
      <c r="E41" s="152" t="s">
        <v>147</v>
      </c>
      <c r="F41" s="154">
        <v>46914</v>
      </c>
      <c r="G41" s="155">
        <v>46914</v>
      </c>
      <c r="H41" s="155">
        <v>46914</v>
      </c>
    </row>
    <row r="42" spans="1:8" ht="12.75">
      <c r="A42" s="152" t="s">
        <v>148</v>
      </c>
      <c r="B42" s="181">
        <v>28295</v>
      </c>
      <c r="C42" s="181">
        <v>28295</v>
      </c>
      <c r="D42" s="181">
        <v>28295</v>
      </c>
      <c r="E42" s="152" t="s">
        <v>149</v>
      </c>
      <c r="F42" s="154">
        <v>100318</v>
      </c>
      <c r="G42" s="155">
        <v>100318</v>
      </c>
      <c r="H42" s="155">
        <v>100318</v>
      </c>
    </row>
    <row r="43" spans="1:8" ht="12.75">
      <c r="A43" s="152" t="s">
        <v>150</v>
      </c>
      <c r="B43" s="181">
        <v>3570000</v>
      </c>
      <c r="C43" s="181">
        <v>3570000</v>
      </c>
      <c r="D43" s="181">
        <v>3570000</v>
      </c>
      <c r="E43" s="152" t="s">
        <v>151</v>
      </c>
      <c r="F43" s="154">
        <v>616988</v>
      </c>
      <c r="G43" s="155">
        <v>616988</v>
      </c>
      <c r="H43" s="155">
        <v>872178</v>
      </c>
    </row>
    <row r="44" spans="1:8" ht="12.75">
      <c r="A44" s="152" t="s">
        <v>152</v>
      </c>
      <c r="B44" s="154">
        <v>25482</v>
      </c>
      <c r="C44" s="181">
        <v>250538</v>
      </c>
      <c r="D44" s="181">
        <v>250538</v>
      </c>
      <c r="E44" s="152" t="s">
        <v>153</v>
      </c>
      <c r="F44" s="154">
        <v>2500000</v>
      </c>
      <c r="G44" s="155">
        <v>1853147</v>
      </c>
      <c r="H44" s="155">
        <v>2001467</v>
      </c>
    </row>
    <row r="45" spans="1:8" ht="12.75">
      <c r="A45" s="182" t="s">
        <v>154</v>
      </c>
      <c r="B45" s="160"/>
      <c r="C45" s="160">
        <v>6000</v>
      </c>
      <c r="D45" s="160"/>
      <c r="E45" s="159" t="s">
        <v>155</v>
      </c>
      <c r="F45" s="160"/>
      <c r="G45" s="162">
        <v>473238</v>
      </c>
      <c r="H45" s="162">
        <v>473238</v>
      </c>
    </row>
    <row r="46" spans="1:8" ht="13.5">
      <c r="A46" s="183" t="s">
        <v>156</v>
      </c>
      <c r="B46" s="184"/>
      <c r="C46" s="184"/>
      <c r="D46" s="184"/>
      <c r="E46" s="185"/>
      <c r="F46" s="184"/>
      <c r="G46" s="186"/>
      <c r="H46" s="186"/>
    </row>
    <row r="47" spans="1:8" ht="13.5">
      <c r="A47" s="170" t="s">
        <v>126</v>
      </c>
      <c r="B47" s="171">
        <f>SUM(B31:B45)</f>
        <v>4571186</v>
      </c>
      <c r="C47" s="171">
        <f>SUM(C31:C45)</f>
        <v>4879453</v>
      </c>
      <c r="D47" s="171">
        <f>SUM(D31:D46)</f>
        <v>4719965</v>
      </c>
      <c r="E47" s="170" t="s">
        <v>126</v>
      </c>
      <c r="F47" s="171">
        <f>SUM(F31:F45)</f>
        <v>4571186</v>
      </c>
      <c r="G47" s="187">
        <f>SUM(G31:G45)</f>
        <v>4879453</v>
      </c>
      <c r="H47" s="187">
        <f>SUM(H31:H45)</f>
        <v>4719965</v>
      </c>
    </row>
  </sheetData>
  <sheetProtection selectLockedCells="1" selectUnlockedCells="1"/>
  <mergeCells count="6">
    <mergeCell ref="A3:H3"/>
    <mergeCell ref="A5:D5"/>
    <mergeCell ref="E5:H5"/>
    <mergeCell ref="A27:H27"/>
    <mergeCell ref="A29:D29"/>
    <mergeCell ref="E29:H29"/>
  </mergeCells>
  <printOptions horizontalCentered="1"/>
  <pageMargins left="0.20972222222222223" right="0.15763888888888888" top="0.30972222222222223" bottom="0.3" header="0.5118055555555555" footer="0.511805555555555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9"/>
  <sheetViews>
    <sheetView workbookViewId="0" topLeftCell="A3">
      <selection activeCell="D7" sqref="D7"/>
    </sheetView>
  </sheetViews>
  <sheetFormatPr defaultColWidth="9.00390625" defaultRowHeight="12.75"/>
  <cols>
    <col min="1" max="1" width="49.625" style="188" customWidth="1"/>
    <col min="2" max="2" width="10.25390625" style="188" customWidth="1"/>
    <col min="3" max="4" width="11.25390625" style="188" customWidth="1"/>
    <col min="5" max="5" width="10.25390625" style="188" customWidth="1"/>
    <col min="6" max="7" width="11.25390625" style="188" customWidth="1"/>
    <col min="8" max="8" width="10.25390625" style="188" customWidth="1"/>
    <col min="9" max="10" width="11.25390625" style="188" customWidth="1"/>
    <col min="11" max="11" width="10.25390625" style="188" customWidth="1"/>
    <col min="12" max="13" width="11.25390625" style="188" customWidth="1"/>
    <col min="14" max="16384" width="9.125" style="188" customWidth="1"/>
  </cols>
  <sheetData>
    <row r="1" ht="11.25">
      <c r="A1" s="189" t="s">
        <v>157</v>
      </c>
    </row>
    <row r="3" spans="1:13" ht="14.25">
      <c r="A3" s="190" t="s">
        <v>158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</row>
    <row r="4" spans="1:10" ht="15.75">
      <c r="A4" s="173"/>
      <c r="B4" s="173"/>
      <c r="C4" s="173"/>
      <c r="D4" s="173"/>
      <c r="E4" s="173"/>
      <c r="F4" s="173"/>
      <c r="G4" s="173"/>
      <c r="H4" s="173"/>
      <c r="I4" s="173"/>
      <c r="J4" s="173"/>
    </row>
    <row r="5" spans="1:13" ht="55.5" customHeight="1">
      <c r="A5" s="191" t="s">
        <v>159</v>
      </c>
      <c r="B5" s="192" t="s">
        <v>160</v>
      </c>
      <c r="C5" s="192"/>
      <c r="D5" s="192"/>
      <c r="E5" s="192" t="s">
        <v>161</v>
      </c>
      <c r="F5" s="192"/>
      <c r="G5" s="192"/>
      <c r="H5" s="193" t="s">
        <v>162</v>
      </c>
      <c r="I5" s="193"/>
      <c r="J5" s="193"/>
      <c r="K5" s="194" t="s">
        <v>163</v>
      </c>
      <c r="L5" s="194"/>
      <c r="M5" s="194"/>
    </row>
    <row r="6" spans="1:13" ht="12" customHeight="1">
      <c r="A6" s="195"/>
      <c r="B6" s="196" t="s">
        <v>164</v>
      </c>
      <c r="C6" s="197" t="s">
        <v>5</v>
      </c>
      <c r="D6" s="197" t="s">
        <v>6</v>
      </c>
      <c r="E6" s="196" t="s">
        <v>164</v>
      </c>
      <c r="F6" s="197" t="s">
        <v>5</v>
      </c>
      <c r="G6" s="197" t="s">
        <v>6</v>
      </c>
      <c r="H6" s="196" t="s">
        <v>164</v>
      </c>
      <c r="I6" s="198" t="s">
        <v>5</v>
      </c>
      <c r="J6" s="198" t="s">
        <v>6</v>
      </c>
      <c r="K6" s="198" t="s">
        <v>7</v>
      </c>
      <c r="L6" s="199" t="s">
        <v>5</v>
      </c>
      <c r="M6" s="200" t="s">
        <v>6</v>
      </c>
    </row>
    <row r="7" spans="1:13" ht="12" customHeight="1">
      <c r="A7" s="201" t="s">
        <v>165</v>
      </c>
      <c r="B7" s="202">
        <v>24652</v>
      </c>
      <c r="C7" s="203">
        <v>32152</v>
      </c>
      <c r="D7" s="203">
        <v>59343</v>
      </c>
      <c r="E7" s="203">
        <v>107772</v>
      </c>
      <c r="F7" s="203">
        <v>105725</v>
      </c>
      <c r="G7" s="203">
        <v>107137</v>
      </c>
      <c r="H7" s="203">
        <v>4800</v>
      </c>
      <c r="I7" s="203">
        <v>15800</v>
      </c>
      <c r="J7" s="203">
        <v>15800</v>
      </c>
      <c r="K7" s="66">
        <f aca="true" t="shared" si="0" ref="K7:K59">SUM(B7+E7+H7)</f>
        <v>137224</v>
      </c>
      <c r="L7" s="66">
        <f>SUM(C7+F7+I7)</f>
        <v>153677</v>
      </c>
      <c r="M7" s="36">
        <f>SUM(D7+G7+J7)</f>
        <v>182280</v>
      </c>
    </row>
    <row r="8" spans="1:13" ht="12" customHeight="1">
      <c r="A8" s="83" t="s">
        <v>166</v>
      </c>
      <c r="B8" s="50">
        <v>53860</v>
      </c>
      <c r="C8" s="51">
        <v>62603</v>
      </c>
      <c r="D8" s="51">
        <v>62669</v>
      </c>
      <c r="E8" s="51">
        <v>15021</v>
      </c>
      <c r="F8" s="51">
        <v>18688</v>
      </c>
      <c r="G8" s="51">
        <v>18688</v>
      </c>
      <c r="H8" s="51">
        <v>180</v>
      </c>
      <c r="I8" s="51">
        <v>780</v>
      </c>
      <c r="J8" s="51">
        <v>780</v>
      </c>
      <c r="K8" s="66">
        <f t="shared" si="0"/>
        <v>69061</v>
      </c>
      <c r="L8" s="66">
        <f aca="true" t="shared" si="1" ref="L8:M58">SUM(C8+F8+I8)</f>
        <v>82071</v>
      </c>
      <c r="M8" s="36">
        <f t="shared" si="1"/>
        <v>82137</v>
      </c>
    </row>
    <row r="9" spans="1:13" ht="12" customHeight="1">
      <c r="A9" s="83" t="s">
        <v>167</v>
      </c>
      <c r="B9" s="50">
        <v>5000</v>
      </c>
      <c r="C9" s="51">
        <v>156500</v>
      </c>
      <c r="D9" s="51">
        <v>180410</v>
      </c>
      <c r="E9" s="51"/>
      <c r="F9" s="51"/>
      <c r="G9" s="51">
        <v>222</v>
      </c>
      <c r="H9" s="51">
        <v>1200</v>
      </c>
      <c r="I9" s="51">
        <v>1200</v>
      </c>
      <c r="J9" s="51">
        <v>1200</v>
      </c>
      <c r="K9" s="66">
        <f t="shared" si="0"/>
        <v>6200</v>
      </c>
      <c r="L9" s="66">
        <f t="shared" si="1"/>
        <v>157700</v>
      </c>
      <c r="M9" s="36">
        <f t="shared" si="1"/>
        <v>181832</v>
      </c>
    </row>
    <row r="10" spans="1:13" ht="12" customHeight="1">
      <c r="A10" s="83" t="s">
        <v>168</v>
      </c>
      <c r="B10" s="50"/>
      <c r="C10" s="51">
        <v>150000</v>
      </c>
      <c r="D10" s="51">
        <v>170000</v>
      </c>
      <c r="E10" s="51"/>
      <c r="F10" s="51"/>
      <c r="G10" s="51"/>
      <c r="H10" s="51"/>
      <c r="I10" s="51"/>
      <c r="J10" s="51"/>
      <c r="K10" s="66">
        <f t="shared" si="0"/>
        <v>0</v>
      </c>
      <c r="L10" s="66">
        <f t="shared" si="1"/>
        <v>150000</v>
      </c>
      <c r="M10" s="36">
        <f t="shared" si="1"/>
        <v>170000</v>
      </c>
    </row>
    <row r="11" spans="1:13" ht="12" customHeight="1">
      <c r="A11" s="83" t="s">
        <v>169</v>
      </c>
      <c r="B11" s="50"/>
      <c r="C11" s="51">
        <v>806</v>
      </c>
      <c r="D11" s="51">
        <v>3321</v>
      </c>
      <c r="E11" s="51">
        <v>2907</v>
      </c>
      <c r="F11" s="51">
        <v>9105</v>
      </c>
      <c r="G11" s="51">
        <v>11188</v>
      </c>
      <c r="H11" s="51"/>
      <c r="I11" s="51"/>
      <c r="J11" s="51"/>
      <c r="K11" s="66">
        <f t="shared" si="0"/>
        <v>2907</v>
      </c>
      <c r="L11" s="66">
        <f t="shared" si="1"/>
        <v>9911</v>
      </c>
      <c r="M11" s="36">
        <f t="shared" si="1"/>
        <v>14509</v>
      </c>
    </row>
    <row r="12" spans="1:13" ht="12" customHeight="1">
      <c r="A12" s="204" t="s">
        <v>170</v>
      </c>
      <c r="B12" s="46">
        <f>SUM(B7+B8+B9+B11)</f>
        <v>83512</v>
      </c>
      <c r="C12" s="46">
        <f>SUM(C7+C8+C9+C11)</f>
        <v>252061</v>
      </c>
      <c r="D12" s="46">
        <f>SUM(D7+D8+D9+D11)</f>
        <v>305743</v>
      </c>
      <c r="E12" s="46">
        <f aca="true" t="shared" si="2" ref="E12:J12">SUM(E7:E11)</f>
        <v>125700</v>
      </c>
      <c r="F12" s="46">
        <f t="shared" si="2"/>
        <v>133518</v>
      </c>
      <c r="G12" s="46">
        <f t="shared" si="2"/>
        <v>137235</v>
      </c>
      <c r="H12" s="46">
        <f t="shared" si="2"/>
        <v>6180</v>
      </c>
      <c r="I12" s="46">
        <f t="shared" si="2"/>
        <v>17780</v>
      </c>
      <c r="J12" s="46">
        <f t="shared" si="2"/>
        <v>17780</v>
      </c>
      <c r="K12" s="66">
        <f t="shared" si="0"/>
        <v>215392</v>
      </c>
      <c r="L12" s="66">
        <f t="shared" si="1"/>
        <v>403359</v>
      </c>
      <c r="M12" s="36">
        <f t="shared" si="1"/>
        <v>460758</v>
      </c>
    </row>
    <row r="13" spans="1:13" ht="12" customHeight="1">
      <c r="A13" s="83" t="s">
        <v>171</v>
      </c>
      <c r="B13" s="50">
        <v>1131400</v>
      </c>
      <c r="C13" s="51">
        <v>1161400</v>
      </c>
      <c r="D13" s="51">
        <v>1161400</v>
      </c>
      <c r="E13" s="51"/>
      <c r="F13" s="51"/>
      <c r="G13" s="51"/>
      <c r="H13" s="51"/>
      <c r="I13" s="51"/>
      <c r="J13" s="51"/>
      <c r="K13" s="66">
        <f t="shared" si="0"/>
        <v>1131400</v>
      </c>
      <c r="L13" s="66">
        <f t="shared" si="1"/>
        <v>1161400</v>
      </c>
      <c r="M13" s="36">
        <f t="shared" si="1"/>
        <v>1161400</v>
      </c>
    </row>
    <row r="14" spans="1:13" ht="12" customHeight="1">
      <c r="A14" s="83" t="s">
        <v>172</v>
      </c>
      <c r="B14" s="50"/>
      <c r="C14" s="51"/>
      <c r="D14" s="51"/>
      <c r="E14" s="51"/>
      <c r="F14" s="51"/>
      <c r="G14" s="51"/>
      <c r="H14" s="51"/>
      <c r="I14" s="51"/>
      <c r="J14" s="51"/>
      <c r="K14" s="66">
        <f t="shared" si="0"/>
        <v>0</v>
      </c>
      <c r="L14" s="66">
        <f t="shared" si="1"/>
        <v>0</v>
      </c>
      <c r="M14" s="36">
        <f t="shared" si="1"/>
        <v>0</v>
      </c>
    </row>
    <row r="15" spans="1:13" ht="12" customHeight="1">
      <c r="A15" s="83" t="s">
        <v>173</v>
      </c>
      <c r="B15" s="50">
        <v>185000</v>
      </c>
      <c r="C15" s="51">
        <v>190000</v>
      </c>
      <c r="D15" s="51">
        <v>190000</v>
      </c>
      <c r="E15" s="51"/>
      <c r="F15" s="51"/>
      <c r="G15" s="51"/>
      <c r="H15" s="51"/>
      <c r="I15" s="51"/>
      <c r="J15" s="51"/>
      <c r="K15" s="66">
        <f t="shared" si="0"/>
        <v>185000</v>
      </c>
      <c r="L15" s="66">
        <f t="shared" si="1"/>
        <v>190000</v>
      </c>
      <c r="M15" s="36">
        <f t="shared" si="1"/>
        <v>190000</v>
      </c>
    </row>
    <row r="16" spans="1:13" ht="12" customHeight="1">
      <c r="A16" s="83" t="s">
        <v>174</v>
      </c>
      <c r="B16" s="50">
        <v>65000</v>
      </c>
      <c r="C16" s="51">
        <v>65000</v>
      </c>
      <c r="D16" s="51">
        <v>65000</v>
      </c>
      <c r="E16" s="51"/>
      <c r="F16" s="51"/>
      <c r="G16" s="51"/>
      <c r="H16" s="51"/>
      <c r="I16" s="51"/>
      <c r="J16" s="51"/>
      <c r="K16" s="66">
        <f t="shared" si="0"/>
        <v>65000</v>
      </c>
      <c r="L16" s="66">
        <f t="shared" si="1"/>
        <v>65000</v>
      </c>
      <c r="M16" s="36">
        <f t="shared" si="1"/>
        <v>65000</v>
      </c>
    </row>
    <row r="17" spans="1:13" ht="12" customHeight="1">
      <c r="A17" s="83" t="s">
        <v>175</v>
      </c>
      <c r="B17" s="50">
        <v>14000</v>
      </c>
      <c r="C17" s="51">
        <v>14000</v>
      </c>
      <c r="D17" s="51">
        <v>14000</v>
      </c>
      <c r="E17" s="51"/>
      <c r="F17" s="51"/>
      <c r="G17" s="51"/>
      <c r="H17" s="51"/>
      <c r="I17" s="51"/>
      <c r="J17" s="51"/>
      <c r="K17" s="66">
        <f t="shared" si="0"/>
        <v>14000</v>
      </c>
      <c r="L17" s="66">
        <f t="shared" si="1"/>
        <v>14000</v>
      </c>
      <c r="M17" s="36">
        <f t="shared" si="1"/>
        <v>14000</v>
      </c>
    </row>
    <row r="18" spans="1:13" ht="12" customHeight="1">
      <c r="A18" s="83" t="s">
        <v>176</v>
      </c>
      <c r="B18" s="50">
        <v>850000</v>
      </c>
      <c r="C18" s="51">
        <v>862000</v>
      </c>
      <c r="D18" s="51">
        <v>862000</v>
      </c>
      <c r="E18" s="51"/>
      <c r="F18" s="51"/>
      <c r="G18" s="51"/>
      <c r="H18" s="51"/>
      <c r="I18" s="51"/>
      <c r="J18" s="51"/>
      <c r="K18" s="66">
        <f t="shared" si="0"/>
        <v>850000</v>
      </c>
      <c r="L18" s="66">
        <f t="shared" si="1"/>
        <v>862000</v>
      </c>
      <c r="M18" s="36">
        <f t="shared" si="1"/>
        <v>862000</v>
      </c>
    </row>
    <row r="19" spans="1:13" ht="12" customHeight="1">
      <c r="A19" s="83" t="s">
        <v>177</v>
      </c>
      <c r="B19" s="50">
        <v>13000</v>
      </c>
      <c r="C19" s="51">
        <v>26000</v>
      </c>
      <c r="D19" s="51">
        <v>26000</v>
      </c>
      <c r="E19" s="51"/>
      <c r="F19" s="51"/>
      <c r="G19" s="51"/>
      <c r="H19" s="51"/>
      <c r="I19" s="51"/>
      <c r="J19" s="51"/>
      <c r="K19" s="66">
        <f t="shared" si="0"/>
        <v>13000</v>
      </c>
      <c r="L19" s="66">
        <f t="shared" si="1"/>
        <v>26000</v>
      </c>
      <c r="M19" s="36">
        <f t="shared" si="1"/>
        <v>26000</v>
      </c>
    </row>
    <row r="20" spans="1:13" ht="12" customHeight="1">
      <c r="A20" s="83" t="s">
        <v>178</v>
      </c>
      <c r="B20" s="50">
        <v>4400</v>
      </c>
      <c r="C20" s="51">
        <v>4400</v>
      </c>
      <c r="D20" s="51">
        <v>4400</v>
      </c>
      <c r="E20" s="51"/>
      <c r="F20" s="51"/>
      <c r="G20" s="51"/>
      <c r="H20" s="51"/>
      <c r="I20" s="51"/>
      <c r="J20" s="51"/>
      <c r="K20" s="66">
        <f t="shared" si="0"/>
        <v>4400</v>
      </c>
      <c r="L20" s="66">
        <f t="shared" si="1"/>
        <v>4400</v>
      </c>
      <c r="M20" s="36">
        <f t="shared" si="1"/>
        <v>4400</v>
      </c>
    </row>
    <row r="21" spans="1:13" ht="12" customHeight="1">
      <c r="A21" s="83" t="s">
        <v>179</v>
      </c>
      <c r="B21" s="50">
        <v>368269</v>
      </c>
      <c r="C21" s="51">
        <v>368269</v>
      </c>
      <c r="D21" s="51">
        <v>368269</v>
      </c>
      <c r="E21" s="51"/>
      <c r="F21" s="51"/>
      <c r="G21" s="51"/>
      <c r="H21" s="51"/>
      <c r="I21" s="51"/>
      <c r="J21" s="51"/>
      <c r="K21" s="66">
        <f t="shared" si="0"/>
        <v>368269</v>
      </c>
      <c r="L21" s="66">
        <f t="shared" si="1"/>
        <v>368269</v>
      </c>
      <c r="M21" s="36">
        <f t="shared" si="1"/>
        <v>368269</v>
      </c>
    </row>
    <row r="22" spans="1:13" ht="12" customHeight="1">
      <c r="A22" s="83" t="s">
        <v>180</v>
      </c>
      <c r="B22" s="50">
        <v>255000</v>
      </c>
      <c r="C22" s="51">
        <v>261000</v>
      </c>
      <c r="D22" s="51">
        <v>261000</v>
      </c>
      <c r="E22" s="51"/>
      <c r="F22" s="51"/>
      <c r="G22" s="51"/>
      <c r="H22" s="51"/>
      <c r="I22" s="51"/>
      <c r="J22" s="51"/>
      <c r="K22" s="66">
        <f t="shared" si="0"/>
        <v>255000</v>
      </c>
      <c r="L22" s="66">
        <f t="shared" si="1"/>
        <v>261000</v>
      </c>
      <c r="M22" s="36">
        <f t="shared" si="1"/>
        <v>261000</v>
      </c>
    </row>
    <row r="23" spans="1:13" ht="12" customHeight="1">
      <c r="A23" s="83" t="s">
        <v>181</v>
      </c>
      <c r="B23" s="50">
        <v>148</v>
      </c>
      <c r="C23" s="51">
        <v>648</v>
      </c>
      <c r="D23" s="51">
        <v>648</v>
      </c>
      <c r="E23" s="51"/>
      <c r="F23" s="51"/>
      <c r="G23" s="51"/>
      <c r="H23" s="51"/>
      <c r="I23" s="51"/>
      <c r="J23" s="51"/>
      <c r="K23" s="66">
        <f t="shared" si="0"/>
        <v>148</v>
      </c>
      <c r="L23" s="66">
        <f t="shared" si="1"/>
        <v>648</v>
      </c>
      <c r="M23" s="36">
        <f t="shared" si="1"/>
        <v>648</v>
      </c>
    </row>
    <row r="24" spans="1:13" ht="12" customHeight="1">
      <c r="A24" s="83" t="s">
        <v>182</v>
      </c>
      <c r="B24" s="50">
        <v>4200</v>
      </c>
      <c r="C24" s="51">
        <v>4200</v>
      </c>
      <c r="D24" s="51">
        <v>4200</v>
      </c>
      <c r="E24" s="51"/>
      <c r="F24" s="51"/>
      <c r="G24" s="51"/>
      <c r="H24" s="51"/>
      <c r="I24" s="51"/>
      <c r="J24" s="51"/>
      <c r="K24" s="66">
        <f t="shared" si="0"/>
        <v>4200</v>
      </c>
      <c r="L24" s="66">
        <f t="shared" si="1"/>
        <v>4200</v>
      </c>
      <c r="M24" s="36">
        <f t="shared" si="1"/>
        <v>4200</v>
      </c>
    </row>
    <row r="25" spans="1:13" ht="12" customHeight="1">
      <c r="A25" s="83" t="s">
        <v>183</v>
      </c>
      <c r="B25" s="50">
        <v>4000</v>
      </c>
      <c r="C25" s="51">
        <v>4000</v>
      </c>
      <c r="D25" s="51">
        <v>4000</v>
      </c>
      <c r="E25" s="51"/>
      <c r="F25" s="51"/>
      <c r="G25" s="51"/>
      <c r="H25" s="51"/>
      <c r="I25" s="51"/>
      <c r="J25" s="51"/>
      <c r="K25" s="66">
        <f t="shared" si="0"/>
        <v>4000</v>
      </c>
      <c r="L25" s="66">
        <f t="shared" si="1"/>
        <v>4000</v>
      </c>
      <c r="M25" s="36">
        <f t="shared" si="1"/>
        <v>4000</v>
      </c>
    </row>
    <row r="26" spans="1:13" ht="12" customHeight="1">
      <c r="A26" s="83" t="s">
        <v>184</v>
      </c>
      <c r="B26" s="50">
        <v>27570</v>
      </c>
      <c r="C26" s="51">
        <v>32770</v>
      </c>
      <c r="D26" s="51">
        <v>32770</v>
      </c>
      <c r="E26" s="51"/>
      <c r="F26" s="51"/>
      <c r="G26" s="51"/>
      <c r="H26" s="51"/>
      <c r="I26" s="51"/>
      <c r="J26" s="51"/>
      <c r="K26" s="66">
        <f t="shared" si="0"/>
        <v>27570</v>
      </c>
      <c r="L26" s="66">
        <f t="shared" si="1"/>
        <v>32770</v>
      </c>
      <c r="M26" s="36">
        <f t="shared" si="1"/>
        <v>32770</v>
      </c>
    </row>
    <row r="27" spans="1:13" ht="12" customHeight="1">
      <c r="A27" s="83" t="s">
        <v>185</v>
      </c>
      <c r="B27" s="50">
        <v>49500</v>
      </c>
      <c r="C27" s="51">
        <v>49500</v>
      </c>
      <c r="D27" s="51">
        <v>49500</v>
      </c>
      <c r="E27" s="51"/>
      <c r="F27" s="51"/>
      <c r="G27" s="51"/>
      <c r="H27" s="51"/>
      <c r="I27" s="51"/>
      <c r="J27" s="51"/>
      <c r="K27" s="66">
        <f t="shared" si="0"/>
        <v>49500</v>
      </c>
      <c r="L27" s="66">
        <f t="shared" si="1"/>
        <v>49500</v>
      </c>
      <c r="M27" s="36">
        <f t="shared" si="1"/>
        <v>49500</v>
      </c>
    </row>
    <row r="28" spans="1:13" ht="12" customHeight="1">
      <c r="A28" s="204" t="s">
        <v>186</v>
      </c>
      <c r="B28" s="46">
        <f>SUM(B13+B21+B22+B23+B24+B25+B26+B27)</f>
        <v>1840087</v>
      </c>
      <c r="C28" s="46">
        <f>SUM(C13+C21+C22+C23+C24+C25+C26+C27)</f>
        <v>1881787</v>
      </c>
      <c r="D28" s="46">
        <f>SUM(D13+D21+D22+D23+D24+D25+D26+D27)</f>
        <v>1881787</v>
      </c>
      <c r="E28" s="46">
        <f>SUM(E13:E27)</f>
        <v>0</v>
      </c>
      <c r="F28" s="46">
        <f>SUM(F13:F27)</f>
        <v>0</v>
      </c>
      <c r="G28" s="46">
        <f>SUM(G13:G27)</f>
        <v>0</v>
      </c>
      <c r="H28" s="47">
        <f>SUM(H13:H26)</f>
        <v>0</v>
      </c>
      <c r="I28" s="47">
        <f>SUM(I13:I26)</f>
        <v>0</v>
      </c>
      <c r="J28" s="47">
        <f>SUM(J13:J26)</f>
        <v>0</v>
      </c>
      <c r="K28" s="66">
        <f t="shared" si="0"/>
        <v>1840087</v>
      </c>
      <c r="L28" s="66">
        <f t="shared" si="1"/>
        <v>1881787</v>
      </c>
      <c r="M28" s="36">
        <f t="shared" si="1"/>
        <v>1881787</v>
      </c>
    </row>
    <row r="29" spans="1:13" ht="12" customHeight="1">
      <c r="A29" s="64" t="s">
        <v>187</v>
      </c>
      <c r="B29" s="35">
        <f>B12+B28</f>
        <v>1923599</v>
      </c>
      <c r="C29" s="35">
        <f>C12+C28</f>
        <v>2133848</v>
      </c>
      <c r="D29" s="35">
        <f>D12+D28</f>
        <v>2187530</v>
      </c>
      <c r="E29" s="35">
        <f aca="true" t="shared" si="3" ref="E29:J29">SUM(E12)</f>
        <v>125700</v>
      </c>
      <c r="F29" s="35">
        <f>SUM(F12)</f>
        <v>133518</v>
      </c>
      <c r="G29" s="35">
        <f t="shared" si="3"/>
        <v>137235</v>
      </c>
      <c r="H29" s="35">
        <f t="shared" si="3"/>
        <v>6180</v>
      </c>
      <c r="I29" s="35">
        <f>SUM(I12)</f>
        <v>17780</v>
      </c>
      <c r="J29" s="35">
        <f t="shared" si="3"/>
        <v>17780</v>
      </c>
      <c r="K29" s="66">
        <f t="shared" si="0"/>
        <v>2055479</v>
      </c>
      <c r="L29" s="66">
        <f t="shared" si="1"/>
        <v>2285146</v>
      </c>
      <c r="M29" s="36">
        <f t="shared" si="1"/>
        <v>2342545</v>
      </c>
    </row>
    <row r="30" spans="1:13" ht="12" customHeight="1">
      <c r="A30" s="83" t="s">
        <v>188</v>
      </c>
      <c r="B30" s="50">
        <v>196000</v>
      </c>
      <c r="C30" s="51">
        <v>196000</v>
      </c>
      <c r="D30" s="51">
        <v>76000</v>
      </c>
      <c r="E30" s="51"/>
      <c r="F30" s="51"/>
      <c r="G30" s="51"/>
      <c r="H30" s="51"/>
      <c r="I30" s="51"/>
      <c r="J30" s="51"/>
      <c r="K30" s="66">
        <f t="shared" si="0"/>
        <v>196000</v>
      </c>
      <c r="L30" s="66">
        <f t="shared" si="1"/>
        <v>196000</v>
      </c>
      <c r="M30" s="36">
        <f t="shared" si="1"/>
        <v>76000</v>
      </c>
    </row>
    <row r="31" spans="1:13" ht="12" customHeight="1">
      <c r="A31" s="83" t="s">
        <v>189</v>
      </c>
      <c r="B31" s="50">
        <v>10000</v>
      </c>
      <c r="C31" s="51">
        <v>10000</v>
      </c>
      <c r="D31" s="51">
        <v>10000</v>
      </c>
      <c r="E31" s="51"/>
      <c r="F31" s="51"/>
      <c r="G31" s="51"/>
      <c r="H31" s="51"/>
      <c r="I31" s="51"/>
      <c r="J31" s="51"/>
      <c r="K31" s="66">
        <f t="shared" si="0"/>
        <v>10000</v>
      </c>
      <c r="L31" s="66">
        <f t="shared" si="1"/>
        <v>10000</v>
      </c>
      <c r="M31" s="36">
        <f t="shared" si="1"/>
        <v>10000</v>
      </c>
    </row>
    <row r="32" spans="1:13" ht="12" customHeight="1">
      <c r="A32" s="83" t="s">
        <v>190</v>
      </c>
      <c r="B32" s="50">
        <v>47500</v>
      </c>
      <c r="C32" s="51">
        <v>47500</v>
      </c>
      <c r="D32" s="51">
        <v>47500</v>
      </c>
      <c r="E32" s="51"/>
      <c r="F32" s="51"/>
      <c r="G32" s="51"/>
      <c r="H32" s="51"/>
      <c r="I32" s="51"/>
      <c r="J32" s="51"/>
      <c r="K32" s="66">
        <f t="shared" si="0"/>
        <v>47500</v>
      </c>
      <c r="L32" s="66">
        <f t="shared" si="1"/>
        <v>47500</v>
      </c>
      <c r="M32" s="36">
        <f t="shared" si="1"/>
        <v>47500</v>
      </c>
    </row>
    <row r="33" spans="1:13" ht="12" customHeight="1">
      <c r="A33" s="83" t="s">
        <v>191</v>
      </c>
      <c r="B33" s="50">
        <v>13571</v>
      </c>
      <c r="C33" s="51">
        <v>7571</v>
      </c>
      <c r="D33" s="51">
        <v>7571</v>
      </c>
      <c r="E33" s="51"/>
      <c r="F33" s="51"/>
      <c r="G33" s="51"/>
      <c r="H33" s="51"/>
      <c r="I33" s="51"/>
      <c r="J33" s="51"/>
      <c r="K33" s="66">
        <f t="shared" si="0"/>
        <v>13571</v>
      </c>
      <c r="L33" s="66">
        <f t="shared" si="1"/>
        <v>7571</v>
      </c>
      <c r="M33" s="36">
        <f t="shared" si="1"/>
        <v>7571</v>
      </c>
    </row>
    <row r="34" spans="1:13" ht="12" customHeight="1">
      <c r="A34" s="83" t="s">
        <v>192</v>
      </c>
      <c r="B34" s="50">
        <v>139559</v>
      </c>
      <c r="C34" s="51">
        <v>133906</v>
      </c>
      <c r="D34" s="51">
        <v>116146</v>
      </c>
      <c r="E34" s="51">
        <v>8285</v>
      </c>
      <c r="F34" s="51">
        <v>9367</v>
      </c>
      <c r="G34" s="51">
        <v>9367</v>
      </c>
      <c r="H34" s="51"/>
      <c r="I34" s="51"/>
      <c r="J34" s="51"/>
      <c r="K34" s="66">
        <f t="shared" si="0"/>
        <v>147844</v>
      </c>
      <c r="L34" s="66">
        <f t="shared" si="1"/>
        <v>143273</v>
      </c>
      <c r="M34" s="36">
        <f t="shared" si="1"/>
        <v>125513</v>
      </c>
    </row>
    <row r="35" spans="1:13" ht="12" customHeight="1">
      <c r="A35" s="83" t="s">
        <v>193</v>
      </c>
      <c r="B35" s="50">
        <v>150000</v>
      </c>
      <c r="C35" s="51"/>
      <c r="D35" s="51"/>
      <c r="E35" s="51"/>
      <c r="F35" s="51"/>
      <c r="G35" s="51"/>
      <c r="H35" s="51"/>
      <c r="I35" s="51"/>
      <c r="J35" s="51"/>
      <c r="K35" s="66">
        <f t="shared" si="0"/>
        <v>150000</v>
      </c>
      <c r="L35" s="66">
        <f t="shared" si="1"/>
        <v>0</v>
      </c>
      <c r="M35" s="36">
        <f t="shared" si="1"/>
        <v>0</v>
      </c>
    </row>
    <row r="36" spans="1:13" ht="12" customHeight="1">
      <c r="A36" s="205" t="s">
        <v>194</v>
      </c>
      <c r="B36" s="35">
        <f>SUM(B30:B35)</f>
        <v>556630</v>
      </c>
      <c r="C36" s="35">
        <f>SUM(C30:C35)</f>
        <v>394977</v>
      </c>
      <c r="D36" s="35">
        <f>SUM(D30:D35)</f>
        <v>257217</v>
      </c>
      <c r="E36" s="35">
        <f>SUM(E30:E34)</f>
        <v>8285</v>
      </c>
      <c r="F36" s="35">
        <f>SUM(F30:F34)</f>
        <v>9367</v>
      </c>
      <c r="G36" s="35">
        <f>SUM(G30:G34)</f>
        <v>9367</v>
      </c>
      <c r="H36" s="35">
        <f>SUM(H30:H34)</f>
        <v>0</v>
      </c>
      <c r="I36" s="66"/>
      <c r="J36" s="66"/>
      <c r="K36" s="66">
        <f t="shared" si="0"/>
        <v>564915</v>
      </c>
      <c r="L36" s="66">
        <f t="shared" si="1"/>
        <v>404344</v>
      </c>
      <c r="M36" s="36">
        <f t="shared" si="1"/>
        <v>266584</v>
      </c>
    </row>
    <row r="37" spans="1:13" ht="12" customHeight="1">
      <c r="A37" s="83" t="s">
        <v>195</v>
      </c>
      <c r="B37" s="50">
        <v>1031659</v>
      </c>
      <c r="C37" s="51">
        <v>1031259</v>
      </c>
      <c r="D37" s="51">
        <v>1031259</v>
      </c>
      <c r="E37" s="51"/>
      <c r="F37" s="51"/>
      <c r="G37" s="51"/>
      <c r="H37" s="51"/>
      <c r="I37" s="51"/>
      <c r="J37" s="51"/>
      <c r="K37" s="66">
        <f t="shared" si="0"/>
        <v>1031659</v>
      </c>
      <c r="L37" s="66">
        <f t="shared" si="1"/>
        <v>1031259</v>
      </c>
      <c r="M37" s="36">
        <f t="shared" si="1"/>
        <v>1031259</v>
      </c>
    </row>
    <row r="38" spans="1:13" ht="12" customHeight="1">
      <c r="A38" s="83" t="s">
        <v>196</v>
      </c>
      <c r="B38" s="50">
        <v>73604</v>
      </c>
      <c r="C38" s="51">
        <v>72604</v>
      </c>
      <c r="D38" s="51">
        <v>72007</v>
      </c>
      <c r="E38" s="51"/>
      <c r="F38" s="51"/>
      <c r="G38" s="51"/>
      <c r="H38" s="51"/>
      <c r="I38" s="51"/>
      <c r="J38" s="51"/>
      <c r="K38" s="66">
        <f t="shared" si="0"/>
        <v>73604</v>
      </c>
      <c r="L38" s="66">
        <f t="shared" si="1"/>
        <v>72604</v>
      </c>
      <c r="M38" s="36">
        <f t="shared" si="1"/>
        <v>72007</v>
      </c>
    </row>
    <row r="39" spans="1:13" ht="12" customHeight="1">
      <c r="A39" s="83" t="s">
        <v>197</v>
      </c>
      <c r="B39" s="50">
        <v>61527</v>
      </c>
      <c r="C39" s="51">
        <v>74870</v>
      </c>
      <c r="D39" s="51">
        <v>74870</v>
      </c>
      <c r="E39" s="51"/>
      <c r="F39" s="51"/>
      <c r="G39" s="51"/>
      <c r="H39" s="51"/>
      <c r="I39" s="51"/>
      <c r="J39" s="51"/>
      <c r="K39" s="66">
        <f t="shared" si="0"/>
        <v>61527</v>
      </c>
      <c r="L39" s="66">
        <f t="shared" si="1"/>
        <v>74870</v>
      </c>
      <c r="M39" s="36">
        <f t="shared" si="1"/>
        <v>74870</v>
      </c>
    </row>
    <row r="40" spans="1:13" ht="12" customHeight="1">
      <c r="A40" s="83" t="s">
        <v>198</v>
      </c>
      <c r="B40" s="50">
        <v>1665</v>
      </c>
      <c r="C40" s="51">
        <v>2338</v>
      </c>
      <c r="D40" s="51">
        <v>2338</v>
      </c>
      <c r="E40" s="51"/>
      <c r="F40" s="51"/>
      <c r="G40" s="51"/>
      <c r="H40" s="51"/>
      <c r="I40" s="51"/>
      <c r="J40" s="51"/>
      <c r="K40" s="66">
        <f t="shared" si="0"/>
        <v>1665</v>
      </c>
      <c r="L40" s="66">
        <f t="shared" si="1"/>
        <v>2338</v>
      </c>
      <c r="M40" s="36">
        <f t="shared" si="1"/>
        <v>2338</v>
      </c>
    </row>
    <row r="41" spans="1:13" ht="12" customHeight="1">
      <c r="A41" s="83" t="s">
        <v>199</v>
      </c>
      <c r="B41" s="50"/>
      <c r="C41" s="51">
        <v>92291</v>
      </c>
      <c r="D41" s="51">
        <v>98678</v>
      </c>
      <c r="E41" s="51"/>
      <c r="F41" s="51"/>
      <c r="G41" s="51"/>
      <c r="H41" s="51"/>
      <c r="I41" s="51"/>
      <c r="J41" s="51"/>
      <c r="K41" s="66">
        <f t="shared" si="0"/>
        <v>0</v>
      </c>
      <c r="L41" s="66">
        <f t="shared" si="1"/>
        <v>92291</v>
      </c>
      <c r="M41" s="36">
        <f t="shared" si="1"/>
        <v>98678</v>
      </c>
    </row>
    <row r="42" spans="1:13" ht="12" customHeight="1">
      <c r="A42" s="83" t="s">
        <v>200</v>
      </c>
      <c r="B42" s="50"/>
      <c r="C42" s="51">
        <v>5788</v>
      </c>
      <c r="D42" s="51">
        <v>5788</v>
      </c>
      <c r="E42" s="51"/>
      <c r="F42" s="51"/>
      <c r="G42" s="51"/>
      <c r="H42" s="51"/>
      <c r="I42" s="51"/>
      <c r="J42" s="51"/>
      <c r="K42" s="66">
        <f t="shared" si="0"/>
        <v>0</v>
      </c>
      <c r="L42" s="66">
        <f t="shared" si="1"/>
        <v>5788</v>
      </c>
      <c r="M42" s="36">
        <f t="shared" si="1"/>
        <v>5788</v>
      </c>
    </row>
    <row r="43" spans="1:13" ht="12" customHeight="1">
      <c r="A43" s="83" t="s">
        <v>201</v>
      </c>
      <c r="B43" s="50"/>
      <c r="C43" s="51">
        <v>4880</v>
      </c>
      <c r="D43" s="51">
        <v>4880</v>
      </c>
      <c r="E43" s="51"/>
      <c r="F43" s="51"/>
      <c r="G43" s="51"/>
      <c r="H43" s="51"/>
      <c r="I43" s="51"/>
      <c r="J43" s="51"/>
      <c r="K43" s="66">
        <f t="shared" si="0"/>
        <v>0</v>
      </c>
      <c r="L43" s="66">
        <f t="shared" si="1"/>
        <v>4880</v>
      </c>
      <c r="M43" s="36">
        <f t="shared" si="1"/>
        <v>4880</v>
      </c>
    </row>
    <row r="44" spans="1:13" ht="12" customHeight="1">
      <c r="A44" s="83" t="s">
        <v>202</v>
      </c>
      <c r="B44" s="50"/>
      <c r="C44" s="51">
        <v>1360</v>
      </c>
      <c r="D44" s="51">
        <v>1360</v>
      </c>
      <c r="E44" s="51"/>
      <c r="F44" s="51"/>
      <c r="G44" s="51"/>
      <c r="H44" s="51"/>
      <c r="I44" s="51"/>
      <c r="J44" s="51"/>
      <c r="K44" s="66">
        <f t="shared" si="0"/>
        <v>0</v>
      </c>
      <c r="L44" s="66">
        <f t="shared" si="1"/>
        <v>1360</v>
      </c>
      <c r="M44" s="36">
        <f t="shared" si="1"/>
        <v>1360</v>
      </c>
    </row>
    <row r="45" spans="1:13" ht="12" customHeight="1">
      <c r="A45" s="64" t="s">
        <v>203</v>
      </c>
      <c r="B45" s="35">
        <f aca="true" t="shared" si="4" ref="B45:J45">SUM(B37:B41)</f>
        <v>1168455</v>
      </c>
      <c r="C45" s="35">
        <f>SUM(C37:C44)</f>
        <v>1285390</v>
      </c>
      <c r="D45" s="35">
        <f>SUM(D37:D44)</f>
        <v>1291180</v>
      </c>
      <c r="E45" s="35">
        <f t="shared" si="4"/>
        <v>0</v>
      </c>
      <c r="F45" s="35">
        <f>SUM(F37:F41)</f>
        <v>0</v>
      </c>
      <c r="G45" s="35">
        <f t="shared" si="4"/>
        <v>0</v>
      </c>
      <c r="H45" s="35">
        <f t="shared" si="4"/>
        <v>0</v>
      </c>
      <c r="I45" s="35">
        <f>SUM(I37:I41)</f>
        <v>0</v>
      </c>
      <c r="J45" s="35">
        <f t="shared" si="4"/>
        <v>0</v>
      </c>
      <c r="K45" s="66">
        <f t="shared" si="0"/>
        <v>1168455</v>
      </c>
      <c r="L45" s="66">
        <f t="shared" si="1"/>
        <v>1285390</v>
      </c>
      <c r="M45" s="36">
        <f t="shared" si="1"/>
        <v>1291180</v>
      </c>
    </row>
    <row r="46" spans="1:13" ht="12" customHeight="1">
      <c r="A46" s="83" t="s">
        <v>204</v>
      </c>
      <c r="B46" s="50">
        <v>82000</v>
      </c>
      <c r="C46" s="51">
        <v>102714</v>
      </c>
      <c r="D46" s="51">
        <v>115714</v>
      </c>
      <c r="E46" s="51">
        <v>1187</v>
      </c>
      <c r="F46" s="51">
        <v>4399</v>
      </c>
      <c r="G46" s="51">
        <v>7047</v>
      </c>
      <c r="H46" s="51"/>
      <c r="I46" s="51">
        <v>4200</v>
      </c>
      <c r="J46" s="51">
        <v>4200</v>
      </c>
      <c r="K46" s="66">
        <f t="shared" si="0"/>
        <v>83187</v>
      </c>
      <c r="L46" s="66">
        <f t="shared" si="1"/>
        <v>111313</v>
      </c>
      <c r="M46" s="36">
        <f t="shared" si="1"/>
        <v>126961</v>
      </c>
    </row>
    <row r="47" spans="1:13" ht="12" customHeight="1">
      <c r="A47" s="83" t="s">
        <v>205</v>
      </c>
      <c r="B47" s="50"/>
      <c r="C47" s="51"/>
      <c r="D47" s="51"/>
      <c r="E47" s="51"/>
      <c r="F47" s="51"/>
      <c r="G47" s="51"/>
      <c r="H47" s="51">
        <v>808995</v>
      </c>
      <c r="I47" s="51">
        <v>808995</v>
      </c>
      <c r="J47" s="51">
        <v>808995</v>
      </c>
      <c r="K47" s="66">
        <f t="shared" si="0"/>
        <v>808995</v>
      </c>
      <c r="L47" s="66">
        <f t="shared" si="1"/>
        <v>808995</v>
      </c>
      <c r="M47" s="36">
        <f t="shared" si="1"/>
        <v>808995</v>
      </c>
    </row>
    <row r="48" spans="1:13" ht="12" customHeight="1">
      <c r="A48" s="83" t="s">
        <v>206</v>
      </c>
      <c r="B48" s="50">
        <v>212315</v>
      </c>
      <c r="C48" s="51">
        <v>207435</v>
      </c>
      <c r="D48" s="51">
        <v>207435</v>
      </c>
      <c r="E48" s="51">
        <v>3336</v>
      </c>
      <c r="F48" s="51">
        <v>5009</v>
      </c>
      <c r="G48" s="51">
        <v>5009</v>
      </c>
      <c r="H48" s="51"/>
      <c r="I48" s="51"/>
      <c r="J48" s="51"/>
      <c r="K48" s="66">
        <f t="shared" si="0"/>
        <v>215651</v>
      </c>
      <c r="L48" s="66">
        <f t="shared" si="1"/>
        <v>212444</v>
      </c>
      <c r="M48" s="36">
        <f t="shared" si="1"/>
        <v>212444</v>
      </c>
    </row>
    <row r="49" spans="1:13" ht="12" customHeight="1">
      <c r="A49" s="205" t="s">
        <v>207</v>
      </c>
      <c r="B49" s="35">
        <f aca="true" t="shared" si="5" ref="B49:J49">SUM(B46:B48)</f>
        <v>294315</v>
      </c>
      <c r="C49" s="35">
        <f t="shared" si="5"/>
        <v>310149</v>
      </c>
      <c r="D49" s="35">
        <f t="shared" si="5"/>
        <v>323149</v>
      </c>
      <c r="E49" s="35">
        <f t="shared" si="5"/>
        <v>4523</v>
      </c>
      <c r="F49" s="35">
        <f t="shared" si="5"/>
        <v>9408</v>
      </c>
      <c r="G49" s="35">
        <f t="shared" si="5"/>
        <v>12056</v>
      </c>
      <c r="H49" s="35">
        <f t="shared" si="5"/>
        <v>808995</v>
      </c>
      <c r="I49" s="35">
        <f t="shared" si="5"/>
        <v>813195</v>
      </c>
      <c r="J49" s="35">
        <f t="shared" si="5"/>
        <v>813195</v>
      </c>
      <c r="K49" s="66">
        <f t="shared" si="0"/>
        <v>1107833</v>
      </c>
      <c r="L49" s="66">
        <f t="shared" si="1"/>
        <v>1132752</v>
      </c>
      <c r="M49" s="36">
        <f t="shared" si="1"/>
        <v>1148400</v>
      </c>
    </row>
    <row r="50" spans="1:13" ht="12" customHeight="1">
      <c r="A50" s="205" t="s">
        <v>208</v>
      </c>
      <c r="B50" s="35">
        <v>31500</v>
      </c>
      <c r="C50" s="66">
        <v>33100</v>
      </c>
      <c r="D50" s="66">
        <v>82100</v>
      </c>
      <c r="E50" s="66"/>
      <c r="F50" s="66"/>
      <c r="G50" s="66"/>
      <c r="H50" s="66"/>
      <c r="I50" s="66"/>
      <c r="J50" s="66"/>
      <c r="K50" s="66">
        <f t="shared" si="0"/>
        <v>31500</v>
      </c>
      <c r="L50" s="66">
        <f t="shared" si="1"/>
        <v>33100</v>
      </c>
      <c r="M50" s="36">
        <f t="shared" si="1"/>
        <v>82100</v>
      </c>
    </row>
    <row r="51" spans="1:13" ht="12" customHeight="1">
      <c r="A51" s="205" t="s">
        <v>94</v>
      </c>
      <c r="B51" s="35"/>
      <c r="C51" s="66">
        <v>29825</v>
      </c>
      <c r="D51" s="66"/>
      <c r="E51" s="66"/>
      <c r="F51" s="66"/>
      <c r="G51" s="66"/>
      <c r="H51" s="66"/>
      <c r="I51" s="66"/>
      <c r="J51" s="66"/>
      <c r="K51" s="66">
        <f t="shared" si="0"/>
        <v>0</v>
      </c>
      <c r="L51" s="66">
        <f t="shared" si="1"/>
        <v>29825</v>
      </c>
      <c r="M51" s="36">
        <f t="shared" si="1"/>
        <v>0</v>
      </c>
    </row>
    <row r="52" spans="1:13" ht="12" customHeight="1">
      <c r="A52" s="205" t="s">
        <v>209</v>
      </c>
      <c r="B52" s="35">
        <v>28295</v>
      </c>
      <c r="C52" s="66">
        <v>28295</v>
      </c>
      <c r="D52" s="66">
        <v>28295</v>
      </c>
      <c r="E52" s="66"/>
      <c r="F52" s="66"/>
      <c r="G52" s="66"/>
      <c r="H52" s="66"/>
      <c r="I52" s="66"/>
      <c r="J52" s="66"/>
      <c r="K52" s="66">
        <f t="shared" si="0"/>
        <v>28295</v>
      </c>
      <c r="L52" s="66">
        <f t="shared" si="1"/>
        <v>28295</v>
      </c>
      <c r="M52" s="36">
        <f t="shared" si="1"/>
        <v>28295</v>
      </c>
    </row>
    <row r="53" spans="1:13" ht="12" customHeight="1">
      <c r="A53" s="205" t="s">
        <v>88</v>
      </c>
      <c r="B53" s="35">
        <v>3570000</v>
      </c>
      <c r="C53" s="66">
        <v>3570000</v>
      </c>
      <c r="D53" s="66">
        <v>3570000</v>
      </c>
      <c r="E53" s="66"/>
      <c r="F53" s="66"/>
      <c r="G53" s="66"/>
      <c r="H53" s="66"/>
      <c r="I53" s="66"/>
      <c r="J53" s="66"/>
      <c r="K53" s="66">
        <f t="shared" si="0"/>
        <v>3570000</v>
      </c>
      <c r="L53" s="66">
        <f t="shared" si="1"/>
        <v>3570000</v>
      </c>
      <c r="M53" s="36">
        <f t="shared" si="1"/>
        <v>3570000</v>
      </c>
    </row>
    <row r="54" spans="1:13" ht="12" customHeight="1">
      <c r="A54" s="205" t="s">
        <v>210</v>
      </c>
      <c r="B54" s="35">
        <v>25482</v>
      </c>
      <c r="C54" s="66">
        <v>283193</v>
      </c>
      <c r="D54" s="66">
        <v>283193</v>
      </c>
      <c r="E54" s="66"/>
      <c r="F54" s="66">
        <v>1477</v>
      </c>
      <c r="G54" s="66">
        <v>1477</v>
      </c>
      <c r="H54" s="66"/>
      <c r="I54" s="66">
        <v>9595</v>
      </c>
      <c r="J54" s="66">
        <v>9595</v>
      </c>
      <c r="K54" s="66">
        <f t="shared" si="0"/>
        <v>25482</v>
      </c>
      <c r="L54" s="66">
        <f t="shared" si="1"/>
        <v>294265</v>
      </c>
      <c r="M54" s="36">
        <f t="shared" si="1"/>
        <v>294265</v>
      </c>
    </row>
    <row r="55" spans="1:13" ht="12" customHeight="1">
      <c r="A55" s="206" t="s">
        <v>211</v>
      </c>
      <c r="B55" s="207"/>
      <c r="C55" s="208"/>
      <c r="D55" s="208"/>
      <c r="E55" s="208"/>
      <c r="F55" s="208"/>
      <c r="G55" s="208"/>
      <c r="H55" s="208"/>
      <c r="I55" s="208"/>
      <c r="J55" s="208"/>
      <c r="K55" s="66">
        <f t="shared" si="0"/>
        <v>0</v>
      </c>
      <c r="L55" s="66">
        <f t="shared" si="1"/>
        <v>0</v>
      </c>
      <c r="M55" s="36">
        <f t="shared" si="1"/>
        <v>0</v>
      </c>
    </row>
    <row r="56" spans="1:13" ht="12" customHeight="1">
      <c r="A56" s="206" t="s">
        <v>83</v>
      </c>
      <c r="B56" s="207"/>
      <c r="C56" s="208"/>
      <c r="D56" s="208"/>
      <c r="E56" s="208"/>
      <c r="F56" s="208"/>
      <c r="G56" s="208"/>
      <c r="H56" s="208"/>
      <c r="I56" s="208"/>
      <c r="J56" s="208"/>
      <c r="K56" s="66">
        <f t="shared" si="0"/>
        <v>0</v>
      </c>
      <c r="L56" s="66">
        <f t="shared" si="1"/>
        <v>0</v>
      </c>
      <c r="M56" s="36">
        <f t="shared" si="1"/>
        <v>0</v>
      </c>
    </row>
    <row r="57" spans="1:13" ht="12" customHeight="1">
      <c r="A57" s="206" t="s">
        <v>212</v>
      </c>
      <c r="B57" s="207"/>
      <c r="C57" s="208"/>
      <c r="D57" s="208"/>
      <c r="E57" s="208"/>
      <c r="F57" s="208"/>
      <c r="G57" s="208"/>
      <c r="H57" s="208"/>
      <c r="I57" s="208"/>
      <c r="J57" s="208"/>
      <c r="K57" s="66">
        <f t="shared" si="0"/>
        <v>0</v>
      </c>
      <c r="L57" s="66">
        <f t="shared" si="1"/>
        <v>0</v>
      </c>
      <c r="M57" s="36">
        <f t="shared" si="1"/>
        <v>0</v>
      </c>
    </row>
    <row r="58" spans="1:13" ht="12" customHeight="1">
      <c r="A58" s="206" t="s">
        <v>87</v>
      </c>
      <c r="B58" s="207"/>
      <c r="C58" s="208"/>
      <c r="D58" s="208"/>
      <c r="E58" s="208"/>
      <c r="F58" s="208"/>
      <c r="G58" s="208"/>
      <c r="H58" s="208"/>
      <c r="I58" s="208"/>
      <c r="J58" s="208"/>
      <c r="K58" s="66">
        <f t="shared" si="0"/>
        <v>0</v>
      </c>
      <c r="L58" s="66">
        <f t="shared" si="1"/>
        <v>0</v>
      </c>
      <c r="M58" s="36">
        <f t="shared" si="1"/>
        <v>0</v>
      </c>
    </row>
    <row r="59" spans="1:13" ht="12" customHeight="1">
      <c r="A59" s="209" t="s">
        <v>213</v>
      </c>
      <c r="B59" s="137">
        <f>SUM(B29+B36+B45+B49+B50+B51+B52+B53+B54+B55+B56+B57+B58)</f>
        <v>7598276</v>
      </c>
      <c r="C59" s="137">
        <f aca="true" t="shared" si="6" ref="C59:J59">SUM(C29+C36+C45+C49+C50+C51+C52+C53+C54+C55+C56+C57+C58)</f>
        <v>8068777</v>
      </c>
      <c r="D59" s="137">
        <f t="shared" si="6"/>
        <v>8022664</v>
      </c>
      <c r="E59" s="137">
        <f t="shared" si="6"/>
        <v>138508</v>
      </c>
      <c r="F59" s="137">
        <f t="shared" si="6"/>
        <v>153770</v>
      </c>
      <c r="G59" s="137">
        <f t="shared" si="6"/>
        <v>160135</v>
      </c>
      <c r="H59" s="137">
        <f t="shared" si="6"/>
        <v>815175</v>
      </c>
      <c r="I59" s="137">
        <f t="shared" si="6"/>
        <v>840570</v>
      </c>
      <c r="J59" s="137">
        <f t="shared" si="6"/>
        <v>840570</v>
      </c>
      <c r="K59" s="210">
        <f t="shared" si="0"/>
        <v>8551959</v>
      </c>
      <c r="L59" s="210">
        <f>SUM(C59+F59+I59)</f>
        <v>9063117</v>
      </c>
      <c r="M59" s="138">
        <f>SUM(D59+G59+J59)</f>
        <v>9023369</v>
      </c>
    </row>
  </sheetData>
  <sheetProtection selectLockedCells="1" selectUnlockedCells="1"/>
  <mergeCells count="5">
    <mergeCell ref="A3:M3"/>
    <mergeCell ref="B5:D5"/>
    <mergeCell ref="E5:G5"/>
    <mergeCell ref="H5:J5"/>
    <mergeCell ref="K5:M5"/>
  </mergeCells>
  <printOptions horizontalCentered="1"/>
  <pageMargins left="0.15763888888888888" right="0" top="0.15763888888888888" bottom="0.19652777777777777" header="0.5118055555555555" footer="0.5118055555555555"/>
  <pageSetup horizontalDpi="300" verticalDpi="300" orientation="landscape" paperSize="9" scale="77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43"/>
  <sheetViews>
    <sheetView workbookViewId="0" topLeftCell="F26">
      <selection activeCell="O35" sqref="O35"/>
    </sheetView>
  </sheetViews>
  <sheetFormatPr defaultColWidth="9.00390625" defaultRowHeight="25.5" customHeight="1"/>
  <cols>
    <col min="1" max="2" width="0" style="1" hidden="1" customWidth="1"/>
    <col min="3" max="3" width="46.625" style="1" customWidth="1"/>
    <col min="4" max="4" width="10.625" style="1" customWidth="1"/>
    <col min="5" max="5" width="11.75390625" style="1" customWidth="1"/>
    <col min="6" max="6" width="11.875" style="1" customWidth="1"/>
    <col min="7" max="7" width="11.25390625" style="1" customWidth="1"/>
    <col min="8" max="8" width="11.625" style="1" customWidth="1"/>
    <col min="9" max="9" width="11.75390625" style="1" customWidth="1"/>
    <col min="10" max="10" width="11.25390625" style="1" customWidth="1"/>
    <col min="11" max="11" width="11.625" style="1" customWidth="1"/>
    <col min="12" max="12" width="11.75390625" style="1" customWidth="1"/>
    <col min="13" max="13" width="11.25390625" style="1" customWidth="1"/>
    <col min="14" max="14" width="11.125" style="1" customWidth="1"/>
    <col min="15" max="15" width="11.00390625" style="1" customWidth="1"/>
    <col min="16" max="16384" width="9.125" style="1" customWidth="1"/>
  </cols>
  <sheetData>
    <row r="1" spans="3:6" s="211" customFormat="1" ht="13.5" customHeight="1">
      <c r="C1" s="212" t="s">
        <v>214</v>
      </c>
      <c r="D1" s="3"/>
      <c r="E1" s="3"/>
      <c r="F1" s="3"/>
    </row>
    <row r="2" s="211" customFormat="1" ht="12.75" customHeight="1"/>
    <row r="3" spans="3:14" s="211" customFormat="1" ht="18" customHeight="1">
      <c r="C3" s="213" t="s">
        <v>215</v>
      </c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</row>
    <row r="4" spans="3:14" s="211" customFormat="1" ht="18" customHeight="1">
      <c r="C4" s="213" t="s">
        <v>216</v>
      </c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</row>
    <row r="5" spans="3:12" s="211" customFormat="1" ht="18" customHeight="1">
      <c r="C5" s="214"/>
      <c r="D5" s="214"/>
      <c r="E5" s="214"/>
      <c r="F5" s="214"/>
      <c r="G5" s="214"/>
      <c r="H5" s="214"/>
      <c r="I5" s="214"/>
      <c r="J5" s="214"/>
      <c r="K5" s="214"/>
      <c r="L5" s="214"/>
    </row>
    <row r="6" spans="1:29" ht="56.25" customHeight="1">
      <c r="A6" s="215"/>
      <c r="B6" s="216"/>
      <c r="C6" s="217" t="s">
        <v>217</v>
      </c>
      <c r="D6" s="192" t="s">
        <v>160</v>
      </c>
      <c r="E6" s="192"/>
      <c r="F6" s="192"/>
      <c r="G6" s="192" t="s">
        <v>161</v>
      </c>
      <c r="H6" s="192"/>
      <c r="I6" s="192"/>
      <c r="J6" s="192" t="s">
        <v>162</v>
      </c>
      <c r="K6" s="192"/>
      <c r="L6" s="192"/>
      <c r="M6" s="194" t="s">
        <v>163</v>
      </c>
      <c r="N6" s="194"/>
      <c r="O6" s="194"/>
      <c r="P6" s="211"/>
      <c r="Q6" s="211"/>
      <c r="R6" s="211"/>
      <c r="S6" s="211"/>
      <c r="T6" s="211"/>
      <c r="U6" s="211"/>
      <c r="V6" s="211"/>
      <c r="W6" s="211"/>
      <c r="X6" s="211"/>
      <c r="Y6" s="211"/>
      <c r="Z6" s="211"/>
      <c r="AA6" s="211"/>
      <c r="AB6" s="211"/>
      <c r="AC6" s="211"/>
    </row>
    <row r="7" spans="1:29" s="224" customFormat="1" ht="15" customHeight="1">
      <c r="A7" s="218"/>
      <c r="B7" s="219"/>
      <c r="C7" s="220"/>
      <c r="D7" s="221" t="s">
        <v>4</v>
      </c>
      <c r="E7" s="221" t="s">
        <v>5</v>
      </c>
      <c r="F7" s="221" t="s">
        <v>6</v>
      </c>
      <c r="G7" s="221" t="s">
        <v>4</v>
      </c>
      <c r="H7" s="221" t="s">
        <v>5</v>
      </c>
      <c r="I7" s="221" t="s">
        <v>6</v>
      </c>
      <c r="J7" s="221" t="s">
        <v>4</v>
      </c>
      <c r="K7" s="221" t="s">
        <v>5</v>
      </c>
      <c r="L7" s="221" t="s">
        <v>6</v>
      </c>
      <c r="M7" s="222" t="s">
        <v>218</v>
      </c>
      <c r="N7" s="199" t="s">
        <v>5</v>
      </c>
      <c r="O7" s="200" t="s">
        <v>6</v>
      </c>
      <c r="P7" s="223"/>
      <c r="Q7" s="223"/>
      <c r="R7" s="223"/>
      <c r="S7" s="223"/>
      <c r="T7" s="223"/>
      <c r="U7" s="223"/>
      <c r="V7" s="223"/>
      <c r="W7" s="223"/>
      <c r="X7" s="223"/>
      <c r="Y7" s="223"/>
      <c r="Z7" s="223"/>
      <c r="AA7" s="223"/>
      <c r="AB7" s="223"/>
      <c r="AC7" s="223"/>
    </row>
    <row r="8" spans="1:29" s="75" customFormat="1" ht="15" customHeight="1">
      <c r="A8" s="225"/>
      <c r="B8" s="226"/>
      <c r="C8" s="24" t="s">
        <v>9</v>
      </c>
      <c r="D8" s="227">
        <v>457136</v>
      </c>
      <c r="E8" s="228">
        <v>495923</v>
      </c>
      <c r="F8" s="228">
        <v>500612</v>
      </c>
      <c r="G8" s="228">
        <v>912703</v>
      </c>
      <c r="H8" s="228">
        <v>953133</v>
      </c>
      <c r="I8" s="228">
        <v>954786</v>
      </c>
      <c r="J8" s="228">
        <v>418711</v>
      </c>
      <c r="K8" s="228">
        <v>437118</v>
      </c>
      <c r="L8" s="228">
        <v>437118</v>
      </c>
      <c r="M8" s="66">
        <f aca="true" t="shared" si="0" ref="M8:M43">SUM(D8+G8+J8)</f>
        <v>1788550</v>
      </c>
      <c r="N8" s="66">
        <f>SUM(E8+H8+K8)</f>
        <v>1886174</v>
      </c>
      <c r="O8" s="36">
        <f>SUM(F8+I8+L8)</f>
        <v>1892516</v>
      </c>
      <c r="P8" s="229"/>
      <c r="Q8" s="229"/>
      <c r="R8" s="229"/>
      <c r="S8" s="229"/>
      <c r="T8" s="229"/>
      <c r="U8" s="229"/>
      <c r="V8" s="229"/>
      <c r="W8" s="229"/>
      <c r="X8" s="229"/>
      <c r="Y8" s="229"/>
      <c r="Z8" s="229"/>
      <c r="AA8" s="229"/>
      <c r="AB8" s="229"/>
      <c r="AC8" s="229"/>
    </row>
    <row r="9" spans="1:29" s="75" customFormat="1" ht="15" customHeight="1">
      <c r="A9" s="225"/>
      <c r="B9" s="226"/>
      <c r="C9" s="33" t="s">
        <v>219</v>
      </c>
      <c r="D9" s="230">
        <v>146098</v>
      </c>
      <c r="E9" s="231">
        <v>157919</v>
      </c>
      <c r="F9" s="231">
        <v>157919</v>
      </c>
      <c r="G9" s="231">
        <v>288166</v>
      </c>
      <c r="H9" s="231">
        <v>300417</v>
      </c>
      <c r="I9" s="231">
        <v>299935</v>
      </c>
      <c r="J9" s="231">
        <v>134226</v>
      </c>
      <c r="K9" s="231">
        <v>139467</v>
      </c>
      <c r="L9" s="231">
        <v>139467</v>
      </c>
      <c r="M9" s="66">
        <f t="shared" si="0"/>
        <v>568490</v>
      </c>
      <c r="N9" s="66">
        <f>SUM(E9+H9+K9)</f>
        <v>597803</v>
      </c>
      <c r="O9" s="36">
        <f aca="true" t="shared" si="1" ref="O9:O43">SUM(F9+I9+L9)</f>
        <v>597321</v>
      </c>
      <c r="P9" s="229"/>
      <c r="Q9" s="229"/>
      <c r="R9" s="229"/>
      <c r="S9" s="229"/>
      <c r="T9" s="229"/>
      <c r="U9" s="229"/>
      <c r="V9" s="229"/>
      <c r="W9" s="229"/>
      <c r="X9" s="229"/>
      <c r="Y9" s="229"/>
      <c r="Z9" s="229"/>
      <c r="AA9" s="229"/>
      <c r="AB9" s="229"/>
      <c r="AC9" s="229"/>
    </row>
    <row r="10" spans="1:29" ht="15" customHeight="1">
      <c r="A10" s="215"/>
      <c r="B10" s="216"/>
      <c r="C10" s="54" t="s">
        <v>220</v>
      </c>
      <c r="D10" s="232">
        <v>591872</v>
      </c>
      <c r="E10" s="233">
        <v>618372</v>
      </c>
      <c r="F10" s="233">
        <v>653420</v>
      </c>
      <c r="G10" s="233">
        <v>361776</v>
      </c>
      <c r="H10" s="233">
        <v>379218</v>
      </c>
      <c r="I10" s="233">
        <v>394577</v>
      </c>
      <c r="J10" s="233">
        <v>272884</v>
      </c>
      <c r="K10" s="233">
        <v>308862</v>
      </c>
      <c r="L10" s="233">
        <v>293862</v>
      </c>
      <c r="M10" s="66">
        <f t="shared" si="0"/>
        <v>1226532</v>
      </c>
      <c r="N10" s="66">
        <f aca="true" t="shared" si="2" ref="N10:N43">SUM(E10+H10+K10)</f>
        <v>1306452</v>
      </c>
      <c r="O10" s="36">
        <f t="shared" si="1"/>
        <v>1341859</v>
      </c>
      <c r="P10" s="211"/>
      <c r="Q10" s="211"/>
      <c r="R10" s="211"/>
      <c r="S10" s="211"/>
      <c r="T10" s="211"/>
      <c r="U10" s="211"/>
      <c r="V10" s="211"/>
      <c r="W10" s="211"/>
      <c r="X10" s="211"/>
      <c r="Y10" s="211"/>
      <c r="Z10" s="211"/>
      <c r="AA10" s="211"/>
      <c r="AB10" s="211"/>
      <c r="AC10" s="211"/>
    </row>
    <row r="11" spans="1:29" ht="15" customHeight="1">
      <c r="A11" s="215"/>
      <c r="B11" s="216"/>
      <c r="C11" s="54" t="s">
        <v>221</v>
      </c>
      <c r="D11" s="232">
        <v>122024</v>
      </c>
      <c r="E11" s="233">
        <v>122024</v>
      </c>
      <c r="F11" s="233">
        <v>122024</v>
      </c>
      <c r="G11" s="233"/>
      <c r="H11" s="233"/>
      <c r="I11" s="233"/>
      <c r="J11" s="233"/>
      <c r="K11" s="233"/>
      <c r="L11" s="233"/>
      <c r="M11" s="66">
        <f t="shared" si="0"/>
        <v>122024</v>
      </c>
      <c r="N11" s="66">
        <f t="shared" si="2"/>
        <v>122024</v>
      </c>
      <c r="O11" s="36">
        <f t="shared" si="1"/>
        <v>122024</v>
      </c>
      <c r="P11" s="211"/>
      <c r="Q11" s="211"/>
      <c r="R11" s="211"/>
      <c r="S11" s="211"/>
      <c r="T11" s="211"/>
      <c r="U11" s="211"/>
      <c r="V11" s="211"/>
      <c r="W11" s="211"/>
      <c r="X11" s="211"/>
      <c r="Y11" s="211"/>
      <c r="Z11" s="211"/>
      <c r="AA11" s="211"/>
      <c r="AB11" s="211"/>
      <c r="AC11" s="211"/>
    </row>
    <row r="12" spans="1:29" s="75" customFormat="1" ht="15" customHeight="1">
      <c r="A12" s="225"/>
      <c r="B12" s="226"/>
      <c r="C12" s="234" t="s">
        <v>222</v>
      </c>
      <c r="D12" s="235">
        <f>SUM(D10+D11)</f>
        <v>713896</v>
      </c>
      <c r="E12" s="235">
        <f>SUM(E10:E11)</f>
        <v>740396</v>
      </c>
      <c r="F12" s="235">
        <f>SUM(F10:F11)</f>
        <v>775444</v>
      </c>
      <c r="G12" s="230">
        <f aca="true" t="shared" si="3" ref="G12:L12">SUM(G10+G11)</f>
        <v>361776</v>
      </c>
      <c r="H12" s="230">
        <f t="shared" si="3"/>
        <v>379218</v>
      </c>
      <c r="I12" s="230">
        <f t="shared" si="3"/>
        <v>394577</v>
      </c>
      <c r="J12" s="230">
        <f t="shared" si="3"/>
        <v>272884</v>
      </c>
      <c r="K12" s="230">
        <f t="shared" si="3"/>
        <v>308862</v>
      </c>
      <c r="L12" s="230">
        <f t="shared" si="3"/>
        <v>293862</v>
      </c>
      <c r="M12" s="66">
        <f t="shared" si="0"/>
        <v>1348556</v>
      </c>
      <c r="N12" s="66">
        <f t="shared" si="2"/>
        <v>1428476</v>
      </c>
      <c r="O12" s="36">
        <f t="shared" si="1"/>
        <v>1463883</v>
      </c>
      <c r="P12" s="229"/>
      <c r="Q12" s="229"/>
      <c r="R12" s="229"/>
      <c r="S12" s="229"/>
      <c r="T12" s="229"/>
      <c r="U12" s="229"/>
      <c r="V12" s="229"/>
      <c r="W12" s="229"/>
      <c r="X12" s="229"/>
      <c r="Y12" s="229"/>
      <c r="Z12" s="229"/>
      <c r="AA12" s="229"/>
      <c r="AB12" s="229"/>
      <c r="AC12" s="229"/>
    </row>
    <row r="13" spans="1:29" s="75" customFormat="1" ht="15" customHeight="1">
      <c r="A13" s="225"/>
      <c r="B13" s="226"/>
      <c r="C13" s="236" t="s">
        <v>223</v>
      </c>
      <c r="D13" s="235">
        <f>SUM(D14:D15)</f>
        <v>248610</v>
      </c>
      <c r="E13" s="235">
        <f>SUM(E14:E15)</f>
        <v>315473</v>
      </c>
      <c r="F13" s="235">
        <f>SUM(F14:F15)</f>
        <v>301984</v>
      </c>
      <c r="G13" s="235">
        <f aca="true" t="shared" si="4" ref="G13:L13">SUM(G14:G15)</f>
        <v>0</v>
      </c>
      <c r="H13" s="235">
        <f>SUM(H14:H15)</f>
        <v>0</v>
      </c>
      <c r="I13" s="235">
        <f t="shared" si="4"/>
        <v>0</v>
      </c>
      <c r="J13" s="235">
        <f t="shared" si="4"/>
        <v>0</v>
      </c>
      <c r="K13" s="235">
        <f>SUM(K14:K15)</f>
        <v>990</v>
      </c>
      <c r="L13" s="235">
        <f t="shared" si="4"/>
        <v>990</v>
      </c>
      <c r="M13" s="66">
        <f t="shared" si="0"/>
        <v>248610</v>
      </c>
      <c r="N13" s="66">
        <f t="shared" si="2"/>
        <v>316463</v>
      </c>
      <c r="O13" s="36">
        <f t="shared" si="1"/>
        <v>302974</v>
      </c>
      <c r="P13" s="229"/>
      <c r="Q13" s="229"/>
      <c r="R13" s="229"/>
      <c r="S13" s="229"/>
      <c r="T13" s="229"/>
      <c r="U13" s="229"/>
      <c r="V13" s="229"/>
      <c r="W13" s="229"/>
      <c r="X13" s="229"/>
      <c r="Y13" s="229"/>
      <c r="Z13" s="229"/>
      <c r="AA13" s="229"/>
      <c r="AB13" s="229"/>
      <c r="AC13" s="229"/>
    </row>
    <row r="14" spans="1:29" ht="15" customHeight="1">
      <c r="A14" s="215"/>
      <c r="B14" s="216"/>
      <c r="C14" s="237" t="s">
        <v>23</v>
      </c>
      <c r="D14" s="232">
        <v>224450</v>
      </c>
      <c r="E14" s="233">
        <v>231934</v>
      </c>
      <c r="F14" s="233">
        <v>235531</v>
      </c>
      <c r="G14" s="233"/>
      <c r="H14" s="233"/>
      <c r="I14" s="233"/>
      <c r="J14" s="233"/>
      <c r="K14" s="233">
        <v>990</v>
      </c>
      <c r="L14" s="233">
        <v>990</v>
      </c>
      <c r="M14" s="66">
        <f t="shared" si="0"/>
        <v>224450</v>
      </c>
      <c r="N14" s="66">
        <f t="shared" si="2"/>
        <v>232924</v>
      </c>
      <c r="O14" s="36">
        <f t="shared" si="1"/>
        <v>236521</v>
      </c>
      <c r="P14" s="211"/>
      <c r="Q14" s="211"/>
      <c r="R14" s="211"/>
      <c r="S14" s="211"/>
      <c r="T14" s="211"/>
      <c r="U14" s="211"/>
      <c r="V14" s="211"/>
      <c r="W14" s="211"/>
      <c r="X14" s="211"/>
      <c r="Y14" s="211"/>
      <c r="Z14" s="211"/>
      <c r="AA14" s="211"/>
      <c r="AB14" s="211"/>
      <c r="AC14" s="211"/>
    </row>
    <row r="15" spans="1:29" ht="15" customHeight="1">
      <c r="A15" s="215"/>
      <c r="B15" s="216"/>
      <c r="C15" s="238" t="s">
        <v>26</v>
      </c>
      <c r="D15" s="232">
        <v>24160</v>
      </c>
      <c r="E15" s="233">
        <v>83539</v>
      </c>
      <c r="F15" s="233">
        <v>66453</v>
      </c>
      <c r="G15" s="233"/>
      <c r="H15" s="233"/>
      <c r="I15" s="233"/>
      <c r="J15" s="233"/>
      <c r="K15" s="233"/>
      <c r="L15" s="233"/>
      <c r="M15" s="66">
        <f t="shared" si="0"/>
        <v>24160</v>
      </c>
      <c r="N15" s="66">
        <f t="shared" si="2"/>
        <v>83539</v>
      </c>
      <c r="O15" s="36">
        <f t="shared" si="1"/>
        <v>66453</v>
      </c>
      <c r="P15" s="211"/>
      <c r="Q15" s="211"/>
      <c r="R15" s="211"/>
      <c r="S15" s="211"/>
      <c r="T15" s="211"/>
      <c r="U15" s="211"/>
      <c r="V15" s="211"/>
      <c r="W15" s="211"/>
      <c r="X15" s="211"/>
      <c r="Y15" s="211"/>
      <c r="Z15" s="211"/>
      <c r="AA15" s="211"/>
      <c r="AB15" s="211"/>
      <c r="AC15" s="211"/>
    </row>
    <row r="16" spans="1:29" ht="15" customHeight="1">
      <c r="A16" s="215"/>
      <c r="B16" s="216"/>
      <c r="C16" s="33" t="s">
        <v>30</v>
      </c>
      <c r="D16" s="230"/>
      <c r="E16" s="231"/>
      <c r="F16" s="231"/>
      <c r="G16" s="233"/>
      <c r="H16" s="233"/>
      <c r="I16" s="233"/>
      <c r="J16" s="233"/>
      <c r="K16" s="233"/>
      <c r="L16" s="233"/>
      <c r="M16" s="66">
        <f t="shared" si="0"/>
        <v>0</v>
      </c>
      <c r="N16" s="66">
        <f t="shared" si="2"/>
        <v>0</v>
      </c>
      <c r="O16" s="36">
        <f t="shared" si="1"/>
        <v>0</v>
      </c>
      <c r="P16" s="211"/>
      <c r="Q16" s="211"/>
      <c r="R16" s="211"/>
      <c r="S16" s="211"/>
      <c r="T16" s="211"/>
      <c r="U16" s="211"/>
      <c r="V16" s="211"/>
      <c r="W16" s="211"/>
      <c r="X16" s="211"/>
      <c r="Y16" s="211"/>
      <c r="Z16" s="211"/>
      <c r="AA16" s="211"/>
      <c r="AB16" s="211"/>
      <c r="AC16" s="211"/>
    </row>
    <row r="17" spans="1:29" s="75" customFormat="1" ht="15" customHeight="1">
      <c r="A17" s="225"/>
      <c r="B17" s="226"/>
      <c r="C17" s="33" t="s">
        <v>224</v>
      </c>
      <c r="D17" s="230">
        <v>163100</v>
      </c>
      <c r="E17" s="231">
        <v>169054</v>
      </c>
      <c r="F17" s="231">
        <v>169054</v>
      </c>
      <c r="G17" s="231"/>
      <c r="H17" s="231"/>
      <c r="I17" s="231"/>
      <c r="J17" s="231"/>
      <c r="K17" s="231"/>
      <c r="L17" s="231"/>
      <c r="M17" s="66">
        <f t="shared" si="0"/>
        <v>163100</v>
      </c>
      <c r="N17" s="66">
        <f t="shared" si="2"/>
        <v>169054</v>
      </c>
      <c r="O17" s="36">
        <f t="shared" si="1"/>
        <v>169054</v>
      </c>
      <c r="P17" s="229"/>
      <c r="Q17" s="229"/>
      <c r="R17" s="229"/>
      <c r="S17" s="229"/>
      <c r="T17" s="229"/>
      <c r="U17" s="229"/>
      <c r="V17" s="229"/>
      <c r="W17" s="229"/>
      <c r="X17" s="229"/>
      <c r="Y17" s="229"/>
      <c r="Z17" s="229"/>
      <c r="AA17" s="229"/>
      <c r="AB17" s="229"/>
      <c r="AC17" s="229"/>
    </row>
    <row r="18" spans="1:29" s="75" customFormat="1" ht="15" customHeight="1">
      <c r="A18" s="225"/>
      <c r="B18" s="226"/>
      <c r="C18" s="33" t="s">
        <v>225</v>
      </c>
      <c r="D18" s="230"/>
      <c r="E18" s="231"/>
      <c r="F18" s="231"/>
      <c r="G18" s="231">
        <v>8565</v>
      </c>
      <c r="H18" s="231">
        <v>9355</v>
      </c>
      <c r="I18" s="231">
        <v>7858</v>
      </c>
      <c r="J18" s="231"/>
      <c r="K18" s="231"/>
      <c r="L18" s="231"/>
      <c r="M18" s="66">
        <f t="shared" si="0"/>
        <v>8565</v>
      </c>
      <c r="N18" s="66">
        <f t="shared" si="2"/>
        <v>9355</v>
      </c>
      <c r="O18" s="36">
        <f t="shared" si="1"/>
        <v>7858</v>
      </c>
      <c r="P18" s="229"/>
      <c r="Q18" s="229"/>
      <c r="R18" s="229"/>
      <c r="S18" s="229"/>
      <c r="T18" s="229"/>
      <c r="U18" s="229"/>
      <c r="V18" s="229"/>
      <c r="W18" s="229"/>
      <c r="X18" s="229"/>
      <c r="Y18" s="229"/>
      <c r="Z18" s="229"/>
      <c r="AA18" s="229"/>
      <c r="AB18" s="229"/>
      <c r="AC18" s="229"/>
    </row>
    <row r="19" spans="1:29" s="75" customFormat="1" ht="15" customHeight="1">
      <c r="A19" s="225"/>
      <c r="B19" s="226"/>
      <c r="C19" s="33" t="s">
        <v>226</v>
      </c>
      <c r="D19" s="230">
        <v>505627</v>
      </c>
      <c r="E19" s="231">
        <v>575047</v>
      </c>
      <c r="F19" s="231">
        <v>484417</v>
      </c>
      <c r="G19" s="231">
        <v>36700</v>
      </c>
      <c r="H19" s="231">
        <v>45237</v>
      </c>
      <c r="I19" s="231">
        <v>43261</v>
      </c>
      <c r="J19" s="231">
        <v>13000</v>
      </c>
      <c r="K19" s="231">
        <v>14443</v>
      </c>
      <c r="L19" s="231">
        <v>800</v>
      </c>
      <c r="M19" s="66">
        <f t="shared" si="0"/>
        <v>555327</v>
      </c>
      <c r="N19" s="66">
        <f t="shared" si="2"/>
        <v>634727</v>
      </c>
      <c r="O19" s="36">
        <f t="shared" si="1"/>
        <v>528478</v>
      </c>
      <c r="P19" s="229"/>
      <c r="Q19" s="229"/>
      <c r="R19" s="229"/>
      <c r="S19" s="229"/>
      <c r="T19" s="229"/>
      <c r="U19" s="229"/>
      <c r="V19" s="229"/>
      <c r="W19" s="229"/>
      <c r="X19" s="229"/>
      <c r="Y19" s="229"/>
      <c r="Z19" s="229"/>
      <c r="AA19" s="229"/>
      <c r="AB19" s="229"/>
      <c r="AC19" s="229"/>
    </row>
    <row r="20" spans="1:29" s="75" customFormat="1" ht="15" customHeight="1">
      <c r="A20" s="239"/>
      <c r="B20" s="240"/>
      <c r="C20" s="33" t="s">
        <v>227</v>
      </c>
      <c r="D20" s="230">
        <v>488279</v>
      </c>
      <c r="E20" s="231">
        <v>790712</v>
      </c>
      <c r="F20" s="231">
        <v>517550</v>
      </c>
      <c r="G20" s="231">
        <v>7816</v>
      </c>
      <c r="H20" s="231">
        <v>16402</v>
      </c>
      <c r="I20" s="231">
        <v>22758</v>
      </c>
      <c r="J20" s="231">
        <v>460</v>
      </c>
      <c r="K20" s="231">
        <v>8570</v>
      </c>
      <c r="L20" s="231">
        <v>23570</v>
      </c>
      <c r="M20" s="66">
        <f t="shared" si="0"/>
        <v>496555</v>
      </c>
      <c r="N20" s="66">
        <f t="shared" si="2"/>
        <v>815684</v>
      </c>
      <c r="O20" s="36">
        <f t="shared" si="1"/>
        <v>563878</v>
      </c>
      <c r="P20" s="229"/>
      <c r="Q20" s="229"/>
      <c r="R20" s="229"/>
      <c r="S20" s="229"/>
      <c r="T20" s="229"/>
      <c r="U20" s="229"/>
      <c r="V20" s="229"/>
      <c r="W20" s="229"/>
      <c r="X20" s="229"/>
      <c r="Y20" s="229"/>
      <c r="Z20" s="229"/>
      <c r="AA20" s="229"/>
      <c r="AB20" s="229"/>
      <c r="AC20" s="229"/>
    </row>
    <row r="21" spans="1:29" s="75" customFormat="1" ht="15" customHeight="1">
      <c r="A21" s="241"/>
      <c r="B21" s="241"/>
      <c r="C21" s="33" t="s">
        <v>228</v>
      </c>
      <c r="D21" s="235">
        <f>SUM(D22:D23)</f>
        <v>7500</v>
      </c>
      <c r="E21" s="235">
        <f>SUM(E22:E23)</f>
        <v>7500</v>
      </c>
      <c r="F21" s="235">
        <f>SUM(F22:F23)</f>
        <v>7500</v>
      </c>
      <c r="G21" s="230">
        <f>SUM(G22:G23)</f>
        <v>0</v>
      </c>
      <c r="H21" s="230"/>
      <c r="I21" s="230"/>
      <c r="J21" s="230">
        <f>SUM(J22:J23)</f>
        <v>0</v>
      </c>
      <c r="K21" s="231"/>
      <c r="L21" s="231"/>
      <c r="M21" s="66">
        <f t="shared" si="0"/>
        <v>7500</v>
      </c>
      <c r="N21" s="66">
        <f t="shared" si="2"/>
        <v>7500</v>
      </c>
      <c r="O21" s="36">
        <f t="shared" si="1"/>
        <v>7500</v>
      </c>
      <c r="P21" s="229"/>
      <c r="Q21" s="229"/>
      <c r="R21" s="229"/>
      <c r="S21" s="229"/>
      <c r="T21" s="229"/>
      <c r="U21" s="229"/>
      <c r="V21" s="229"/>
      <c r="W21" s="229"/>
      <c r="X21" s="229"/>
      <c r="Y21" s="229"/>
      <c r="Z21" s="229"/>
      <c r="AA21" s="229"/>
      <c r="AB21" s="229"/>
      <c r="AC21" s="229"/>
    </row>
    <row r="22" spans="1:29" s="75" customFormat="1" ht="15" customHeight="1">
      <c r="A22" s="241"/>
      <c r="B22" s="241"/>
      <c r="C22" s="54" t="s">
        <v>229</v>
      </c>
      <c r="D22" s="232">
        <v>5000</v>
      </c>
      <c r="E22" s="233">
        <v>5000</v>
      </c>
      <c r="F22" s="233">
        <v>5000</v>
      </c>
      <c r="G22" s="233"/>
      <c r="H22" s="233"/>
      <c r="I22" s="233"/>
      <c r="J22" s="233"/>
      <c r="K22" s="233"/>
      <c r="L22" s="233"/>
      <c r="M22" s="66">
        <f t="shared" si="0"/>
        <v>5000</v>
      </c>
      <c r="N22" s="66">
        <f t="shared" si="2"/>
        <v>5000</v>
      </c>
      <c r="O22" s="36">
        <f t="shared" si="1"/>
        <v>5000</v>
      </c>
      <c r="P22" s="229"/>
      <c r="Q22" s="229"/>
      <c r="R22" s="229"/>
      <c r="S22" s="229"/>
      <c r="T22" s="229"/>
      <c r="U22" s="229"/>
      <c r="V22" s="229"/>
      <c r="W22" s="229"/>
      <c r="X22" s="229"/>
      <c r="Y22" s="229"/>
      <c r="Z22" s="229"/>
      <c r="AA22" s="229"/>
      <c r="AB22" s="229"/>
      <c r="AC22" s="229"/>
    </row>
    <row r="23" spans="1:29" s="75" customFormat="1" ht="15" customHeight="1">
      <c r="A23" s="241"/>
      <c r="B23" s="241"/>
      <c r="C23" s="54" t="s">
        <v>230</v>
      </c>
      <c r="D23" s="232">
        <v>2500</v>
      </c>
      <c r="E23" s="233">
        <v>2500</v>
      </c>
      <c r="F23" s="233">
        <v>2500</v>
      </c>
      <c r="G23" s="233"/>
      <c r="H23" s="233"/>
      <c r="I23" s="233"/>
      <c r="J23" s="233"/>
      <c r="K23" s="233"/>
      <c r="L23" s="233"/>
      <c r="M23" s="66">
        <f t="shared" si="0"/>
        <v>2500</v>
      </c>
      <c r="N23" s="66">
        <f t="shared" si="2"/>
        <v>2500</v>
      </c>
      <c r="O23" s="36">
        <f t="shared" si="1"/>
        <v>2500</v>
      </c>
      <c r="P23" s="229"/>
      <c r="Q23" s="229"/>
      <c r="R23" s="229"/>
      <c r="S23" s="229"/>
      <c r="T23" s="229"/>
      <c r="U23" s="229"/>
      <c r="V23" s="229"/>
      <c r="W23" s="229"/>
      <c r="X23" s="229"/>
      <c r="Y23" s="229"/>
      <c r="Z23" s="229"/>
      <c r="AA23" s="229"/>
      <c r="AB23" s="229"/>
      <c r="AC23" s="229"/>
    </row>
    <row r="24" spans="1:29" s="75" customFormat="1" ht="15" customHeight="1">
      <c r="A24" s="241"/>
      <c r="B24" s="241"/>
      <c r="C24" s="33" t="s">
        <v>231</v>
      </c>
      <c r="D24" s="230">
        <v>35412</v>
      </c>
      <c r="E24" s="231">
        <v>35412</v>
      </c>
      <c r="F24" s="231">
        <v>35412</v>
      </c>
      <c r="G24" s="231"/>
      <c r="H24" s="231"/>
      <c r="I24" s="231"/>
      <c r="J24" s="231"/>
      <c r="K24" s="231"/>
      <c r="L24" s="231"/>
      <c r="M24" s="66">
        <f t="shared" si="0"/>
        <v>35412</v>
      </c>
      <c r="N24" s="66">
        <f t="shared" si="2"/>
        <v>35412</v>
      </c>
      <c r="O24" s="36">
        <f t="shared" si="1"/>
        <v>35412</v>
      </c>
      <c r="P24" s="229"/>
      <c r="Q24" s="229"/>
      <c r="R24" s="229"/>
      <c r="S24" s="229"/>
      <c r="T24" s="229"/>
      <c r="U24" s="229"/>
      <c r="V24" s="229"/>
      <c r="W24" s="229"/>
      <c r="X24" s="229"/>
      <c r="Y24" s="229"/>
      <c r="Z24" s="229"/>
      <c r="AA24" s="229"/>
      <c r="AB24" s="229"/>
      <c r="AC24" s="229"/>
    </row>
    <row r="25" spans="1:29" s="75" customFormat="1" ht="15" customHeight="1">
      <c r="A25" s="241"/>
      <c r="B25" s="241"/>
      <c r="C25" s="242" t="s">
        <v>232</v>
      </c>
      <c r="D25" s="230"/>
      <c r="E25" s="231"/>
      <c r="F25" s="231"/>
      <c r="G25" s="231"/>
      <c r="H25" s="231"/>
      <c r="I25" s="231"/>
      <c r="J25" s="231"/>
      <c r="K25" s="231"/>
      <c r="L25" s="231"/>
      <c r="M25" s="66">
        <f t="shared" si="0"/>
        <v>0</v>
      </c>
      <c r="N25" s="66">
        <f t="shared" si="2"/>
        <v>0</v>
      </c>
      <c r="O25" s="36">
        <f t="shared" si="1"/>
        <v>0</v>
      </c>
      <c r="P25" s="229"/>
      <c r="Q25" s="229"/>
      <c r="R25" s="229"/>
      <c r="S25" s="229"/>
      <c r="T25" s="229"/>
      <c r="U25" s="229"/>
      <c r="V25" s="229"/>
      <c r="W25" s="229"/>
      <c r="X25" s="229"/>
      <c r="Y25" s="229"/>
      <c r="Z25" s="229"/>
      <c r="AA25" s="229"/>
      <c r="AB25" s="229"/>
      <c r="AC25" s="229"/>
    </row>
    <row r="26" spans="1:29" s="75" customFormat="1" ht="15" customHeight="1">
      <c r="A26" s="241"/>
      <c r="B26" s="241"/>
      <c r="C26" s="242" t="s">
        <v>151</v>
      </c>
      <c r="D26" s="230">
        <v>616988</v>
      </c>
      <c r="E26" s="231">
        <v>616988</v>
      </c>
      <c r="F26" s="231">
        <v>872178</v>
      </c>
      <c r="G26" s="231"/>
      <c r="H26" s="231"/>
      <c r="I26" s="231"/>
      <c r="J26" s="231"/>
      <c r="K26" s="231"/>
      <c r="L26" s="231"/>
      <c r="M26" s="66">
        <f t="shared" si="0"/>
        <v>616988</v>
      </c>
      <c r="N26" s="66">
        <f t="shared" si="2"/>
        <v>616988</v>
      </c>
      <c r="O26" s="36">
        <f t="shared" si="1"/>
        <v>872178</v>
      </c>
      <c r="P26" s="229"/>
      <c r="Q26" s="229"/>
      <c r="R26" s="229"/>
      <c r="S26" s="229"/>
      <c r="T26" s="229"/>
      <c r="U26" s="229"/>
      <c r="V26" s="229"/>
      <c r="W26" s="229"/>
      <c r="X26" s="229"/>
      <c r="Y26" s="229"/>
      <c r="Z26" s="229"/>
      <c r="AA26" s="229"/>
      <c r="AB26" s="229"/>
      <c r="AC26" s="229"/>
    </row>
    <row r="27" spans="1:29" s="75" customFormat="1" ht="15" customHeight="1">
      <c r="A27" s="241"/>
      <c r="B27" s="241"/>
      <c r="C27" s="242" t="s">
        <v>233</v>
      </c>
      <c r="D27" s="235">
        <f>SUM(D28:D34)</f>
        <v>2714306</v>
      </c>
      <c r="E27" s="235">
        <f>SUM(E28:E34)</f>
        <v>2049243</v>
      </c>
      <c r="F27" s="235">
        <f>SUM(F28:F34)</f>
        <v>2009079</v>
      </c>
      <c r="G27" s="235">
        <f>SUM(G28:G34)</f>
        <v>0</v>
      </c>
      <c r="H27" s="235"/>
      <c r="I27" s="235"/>
      <c r="J27" s="235">
        <f>SUM(J28:J34)</f>
        <v>0</v>
      </c>
      <c r="K27" s="243"/>
      <c r="L27" s="243"/>
      <c r="M27" s="66">
        <f t="shared" si="0"/>
        <v>2714306</v>
      </c>
      <c r="N27" s="66">
        <f t="shared" si="2"/>
        <v>2049243</v>
      </c>
      <c r="O27" s="36">
        <f t="shared" si="1"/>
        <v>2009079</v>
      </c>
      <c r="P27" s="229"/>
      <c r="Q27" s="229"/>
      <c r="R27" s="229"/>
      <c r="S27" s="229"/>
      <c r="T27" s="229"/>
      <c r="U27" s="229"/>
      <c r="V27" s="229"/>
      <c r="W27" s="229"/>
      <c r="X27" s="229"/>
      <c r="Y27" s="229"/>
      <c r="Z27" s="229"/>
      <c r="AA27" s="229"/>
      <c r="AB27" s="229"/>
      <c r="AC27" s="229"/>
    </row>
    <row r="28" spans="1:29" s="75" customFormat="1" ht="15.75" customHeight="1">
      <c r="A28" s="241"/>
      <c r="B28" s="241"/>
      <c r="C28" s="54" t="s">
        <v>112</v>
      </c>
      <c r="D28" s="232">
        <v>8000</v>
      </c>
      <c r="E28" s="233">
        <v>5816</v>
      </c>
      <c r="F28" s="233">
        <v>5189</v>
      </c>
      <c r="G28" s="231"/>
      <c r="H28" s="231"/>
      <c r="I28" s="231"/>
      <c r="J28" s="231"/>
      <c r="K28" s="231"/>
      <c r="L28" s="231"/>
      <c r="M28" s="66">
        <f t="shared" si="0"/>
        <v>8000</v>
      </c>
      <c r="N28" s="66">
        <f t="shared" si="2"/>
        <v>5816</v>
      </c>
      <c r="O28" s="36">
        <f t="shared" si="1"/>
        <v>5189</v>
      </c>
      <c r="P28" s="229"/>
      <c r="Q28" s="229"/>
      <c r="R28" s="229"/>
      <c r="S28" s="229"/>
      <c r="T28" s="229"/>
      <c r="U28" s="229"/>
      <c r="V28" s="229"/>
      <c r="W28" s="229"/>
      <c r="X28" s="229"/>
      <c r="Y28" s="229"/>
      <c r="Z28" s="229"/>
      <c r="AA28" s="229"/>
      <c r="AB28" s="229"/>
      <c r="AC28" s="229"/>
    </row>
    <row r="29" spans="1:29" s="75" customFormat="1" ht="15" customHeight="1">
      <c r="A29" s="241"/>
      <c r="B29" s="241"/>
      <c r="C29" s="54" t="s">
        <v>234</v>
      </c>
      <c r="D29" s="232">
        <v>40000</v>
      </c>
      <c r="E29" s="233"/>
      <c r="F29" s="233"/>
      <c r="G29" s="231"/>
      <c r="H29" s="231"/>
      <c r="I29" s="231"/>
      <c r="J29" s="231"/>
      <c r="K29" s="231"/>
      <c r="L29" s="231"/>
      <c r="M29" s="66">
        <f t="shared" si="0"/>
        <v>40000</v>
      </c>
      <c r="N29" s="66">
        <f t="shared" si="2"/>
        <v>0</v>
      </c>
      <c r="O29" s="36">
        <f t="shared" si="1"/>
        <v>0</v>
      </c>
      <c r="P29" s="229"/>
      <c r="Q29" s="229"/>
      <c r="R29" s="229"/>
      <c r="S29" s="229"/>
      <c r="T29" s="229"/>
      <c r="U29" s="229"/>
      <c r="V29" s="229"/>
      <c r="W29" s="229"/>
      <c r="X29" s="229"/>
      <c r="Y29" s="229"/>
      <c r="Z29" s="229"/>
      <c r="AA29" s="229"/>
      <c r="AB29" s="229"/>
      <c r="AC29" s="229"/>
    </row>
    <row r="30" spans="1:29" s="75" customFormat="1" ht="15.75" customHeight="1">
      <c r="A30" s="241"/>
      <c r="B30" s="241"/>
      <c r="C30" s="244" t="s">
        <v>235</v>
      </c>
      <c r="D30" s="57">
        <v>2500000</v>
      </c>
      <c r="E30" s="58">
        <v>1853147</v>
      </c>
      <c r="F30" s="58">
        <v>2001467</v>
      </c>
      <c r="G30" s="245"/>
      <c r="H30" s="245"/>
      <c r="I30" s="245"/>
      <c r="J30" s="245"/>
      <c r="K30" s="245"/>
      <c r="L30" s="245"/>
      <c r="M30" s="66">
        <f t="shared" si="0"/>
        <v>2500000</v>
      </c>
      <c r="N30" s="66">
        <f t="shared" si="2"/>
        <v>1853147</v>
      </c>
      <c r="O30" s="36">
        <f t="shared" si="1"/>
        <v>2001467</v>
      </c>
      <c r="P30" s="229"/>
      <c r="Q30" s="229"/>
      <c r="R30" s="229"/>
      <c r="S30" s="229"/>
      <c r="T30" s="229"/>
      <c r="U30" s="229"/>
      <c r="V30" s="229"/>
      <c r="W30" s="229"/>
      <c r="X30" s="229"/>
      <c r="Y30" s="229"/>
      <c r="Z30" s="229"/>
      <c r="AA30" s="229"/>
      <c r="AB30" s="229"/>
      <c r="AC30" s="229"/>
    </row>
    <row r="31" spans="1:29" s="75" customFormat="1" ht="15" customHeight="1">
      <c r="A31" s="241"/>
      <c r="B31" s="241"/>
      <c r="C31" s="244" t="s">
        <v>236</v>
      </c>
      <c r="D31" s="57">
        <v>5000</v>
      </c>
      <c r="E31" s="58">
        <v>5000</v>
      </c>
      <c r="F31" s="58">
        <v>2423</v>
      </c>
      <c r="G31" s="245"/>
      <c r="H31" s="245"/>
      <c r="I31" s="245"/>
      <c r="J31" s="245"/>
      <c r="K31" s="245"/>
      <c r="L31" s="245"/>
      <c r="M31" s="66">
        <f t="shared" si="0"/>
        <v>5000</v>
      </c>
      <c r="N31" s="66">
        <f t="shared" si="2"/>
        <v>5000</v>
      </c>
      <c r="O31" s="36">
        <f t="shared" si="1"/>
        <v>2423</v>
      </c>
      <c r="P31" s="229"/>
      <c r="Q31" s="229"/>
      <c r="R31" s="229"/>
      <c r="S31" s="229"/>
      <c r="T31" s="229"/>
      <c r="U31" s="229"/>
      <c r="V31" s="229"/>
      <c r="W31" s="229"/>
      <c r="X31" s="229"/>
      <c r="Y31" s="229"/>
      <c r="Z31" s="229"/>
      <c r="AA31" s="229"/>
      <c r="AB31" s="229"/>
      <c r="AC31" s="229"/>
    </row>
    <row r="32" spans="1:29" s="75" customFormat="1" ht="15" customHeight="1">
      <c r="A32" s="241"/>
      <c r="B32" s="241"/>
      <c r="C32" s="237" t="s">
        <v>237</v>
      </c>
      <c r="D32" s="57">
        <v>27260</v>
      </c>
      <c r="E32" s="58">
        <v>185280</v>
      </c>
      <c r="F32" s="58"/>
      <c r="G32" s="245"/>
      <c r="H32" s="245"/>
      <c r="I32" s="245"/>
      <c r="J32" s="245"/>
      <c r="K32" s="245"/>
      <c r="L32" s="245"/>
      <c r="M32" s="66">
        <f t="shared" si="0"/>
        <v>27260</v>
      </c>
      <c r="N32" s="66">
        <f t="shared" si="2"/>
        <v>185280</v>
      </c>
      <c r="O32" s="36">
        <f t="shared" si="1"/>
        <v>0</v>
      </c>
      <c r="P32" s="229"/>
      <c r="Q32" s="229"/>
      <c r="R32" s="229"/>
      <c r="S32" s="229"/>
      <c r="T32" s="229"/>
      <c r="U32" s="229"/>
      <c r="V32" s="229"/>
      <c r="W32" s="229"/>
      <c r="X32" s="229"/>
      <c r="Y32" s="229"/>
      <c r="Z32" s="229"/>
      <c r="AA32" s="229"/>
      <c r="AB32" s="229"/>
      <c r="AC32" s="229"/>
    </row>
    <row r="33" spans="1:29" s="75" customFormat="1" ht="15" customHeight="1">
      <c r="A33" s="241"/>
      <c r="B33" s="241"/>
      <c r="C33" s="246" t="s">
        <v>238</v>
      </c>
      <c r="D33" s="57">
        <v>122188</v>
      </c>
      <c r="E33" s="58"/>
      <c r="F33" s="58"/>
      <c r="G33" s="245"/>
      <c r="H33" s="245"/>
      <c r="I33" s="245"/>
      <c r="J33" s="245"/>
      <c r="K33" s="245"/>
      <c r="L33" s="245"/>
      <c r="M33" s="66">
        <f t="shared" si="0"/>
        <v>122188</v>
      </c>
      <c r="N33" s="66">
        <f t="shared" si="2"/>
        <v>0</v>
      </c>
      <c r="O33" s="36">
        <f t="shared" si="1"/>
        <v>0</v>
      </c>
      <c r="P33" s="229"/>
      <c r="Q33" s="229"/>
      <c r="R33" s="229"/>
      <c r="S33" s="229"/>
      <c r="T33" s="229"/>
      <c r="U33" s="229"/>
      <c r="V33" s="229"/>
      <c r="W33" s="229"/>
      <c r="X33" s="229"/>
      <c r="Y33" s="229"/>
      <c r="Z33" s="229"/>
      <c r="AA33" s="229"/>
      <c r="AB33" s="229"/>
      <c r="AC33" s="229"/>
    </row>
    <row r="34" spans="1:29" s="75" customFormat="1" ht="15" customHeight="1">
      <c r="A34" s="241"/>
      <c r="B34" s="241"/>
      <c r="C34" s="246" t="s">
        <v>239</v>
      </c>
      <c r="D34" s="57">
        <v>11858</v>
      </c>
      <c r="E34" s="58"/>
      <c r="F34" s="58"/>
      <c r="G34" s="245"/>
      <c r="H34" s="245"/>
      <c r="I34" s="245"/>
      <c r="J34" s="245"/>
      <c r="K34" s="245"/>
      <c r="L34" s="245"/>
      <c r="M34" s="66">
        <f t="shared" si="0"/>
        <v>11858</v>
      </c>
      <c r="N34" s="66">
        <f t="shared" si="2"/>
        <v>0</v>
      </c>
      <c r="O34" s="36">
        <f t="shared" si="1"/>
        <v>0</v>
      </c>
      <c r="P34" s="229"/>
      <c r="Q34" s="229"/>
      <c r="R34" s="229"/>
      <c r="S34" s="229"/>
      <c r="T34" s="229"/>
      <c r="U34" s="229"/>
      <c r="V34" s="229"/>
      <c r="W34" s="229"/>
      <c r="X34" s="229"/>
      <c r="Y34" s="229"/>
      <c r="Z34" s="229"/>
      <c r="AA34" s="229"/>
      <c r="AB34" s="229"/>
      <c r="AC34" s="229"/>
    </row>
    <row r="35" spans="1:29" s="75" customFormat="1" ht="15" customHeight="1">
      <c r="A35" s="241"/>
      <c r="B35" s="241"/>
      <c r="C35" s="236" t="s">
        <v>240</v>
      </c>
      <c r="D35" s="247">
        <f>SUM(D36:D40)</f>
        <v>0</v>
      </c>
      <c r="E35" s="247">
        <f>SUM(E36:E40)</f>
        <v>496238</v>
      </c>
      <c r="F35" s="247">
        <f>SUM(F36:F40)</f>
        <v>573238</v>
      </c>
      <c r="G35" s="247">
        <f aca="true" t="shared" si="5" ref="G35:L35">SUM(G36:G39)</f>
        <v>0</v>
      </c>
      <c r="H35" s="247">
        <f t="shared" si="5"/>
        <v>0</v>
      </c>
      <c r="I35" s="247">
        <f t="shared" si="5"/>
        <v>0</v>
      </c>
      <c r="J35" s="247">
        <f t="shared" si="5"/>
        <v>0</v>
      </c>
      <c r="K35" s="247">
        <f t="shared" si="5"/>
        <v>0</v>
      </c>
      <c r="L35" s="247">
        <f t="shared" si="5"/>
        <v>0</v>
      </c>
      <c r="M35" s="66">
        <f t="shared" si="0"/>
        <v>0</v>
      </c>
      <c r="N35" s="66">
        <f t="shared" si="2"/>
        <v>496238</v>
      </c>
      <c r="O35" s="36">
        <f t="shared" si="1"/>
        <v>573238</v>
      </c>
      <c r="P35" s="229"/>
      <c r="Q35" s="229"/>
      <c r="R35" s="229"/>
      <c r="S35" s="229"/>
      <c r="T35" s="229"/>
      <c r="U35" s="229"/>
      <c r="V35" s="229"/>
      <c r="W35" s="229"/>
      <c r="X35" s="229"/>
      <c r="Y35" s="229"/>
      <c r="Z35" s="229"/>
      <c r="AA35" s="229"/>
      <c r="AB35" s="229"/>
      <c r="AC35" s="229"/>
    </row>
    <row r="36" spans="1:29" s="75" customFormat="1" ht="15" customHeight="1">
      <c r="A36" s="241"/>
      <c r="B36" s="241"/>
      <c r="C36" s="246" t="s">
        <v>241</v>
      </c>
      <c r="D36" s="247"/>
      <c r="E36" s="58">
        <v>10000</v>
      </c>
      <c r="F36" s="58">
        <v>10000</v>
      </c>
      <c r="G36" s="245"/>
      <c r="H36" s="245"/>
      <c r="I36" s="245"/>
      <c r="J36" s="245"/>
      <c r="K36" s="245"/>
      <c r="L36" s="245"/>
      <c r="M36" s="66">
        <f t="shared" si="0"/>
        <v>0</v>
      </c>
      <c r="N36" s="66">
        <f t="shared" si="2"/>
        <v>10000</v>
      </c>
      <c r="O36" s="36">
        <f t="shared" si="1"/>
        <v>10000</v>
      </c>
      <c r="P36" s="229"/>
      <c r="Q36" s="229"/>
      <c r="R36" s="229"/>
      <c r="S36" s="229"/>
      <c r="T36" s="229"/>
      <c r="U36" s="229"/>
      <c r="V36" s="229"/>
      <c r="W36" s="229"/>
      <c r="X36" s="229"/>
      <c r="Y36" s="229"/>
      <c r="Z36" s="229"/>
      <c r="AA36" s="229"/>
      <c r="AB36" s="229"/>
      <c r="AC36" s="229"/>
    </row>
    <row r="37" spans="1:29" s="75" customFormat="1" ht="15" customHeight="1">
      <c r="A37" s="241"/>
      <c r="B37" s="241"/>
      <c r="C37" s="246" t="s">
        <v>242</v>
      </c>
      <c r="D37" s="247"/>
      <c r="E37" s="58">
        <v>13000</v>
      </c>
      <c r="F37" s="58">
        <v>41000</v>
      </c>
      <c r="G37" s="245"/>
      <c r="H37" s="245"/>
      <c r="I37" s="245"/>
      <c r="J37" s="245"/>
      <c r="K37" s="245"/>
      <c r="L37" s="245"/>
      <c r="M37" s="66">
        <f t="shared" si="0"/>
        <v>0</v>
      </c>
      <c r="N37" s="66">
        <f t="shared" si="2"/>
        <v>13000</v>
      </c>
      <c r="O37" s="36">
        <f t="shared" si="1"/>
        <v>41000</v>
      </c>
      <c r="P37" s="229"/>
      <c r="Q37" s="229"/>
      <c r="R37" s="229"/>
      <c r="S37" s="229"/>
      <c r="T37" s="229"/>
      <c r="U37" s="229"/>
      <c r="V37" s="229"/>
      <c r="W37" s="229"/>
      <c r="X37" s="229"/>
      <c r="Y37" s="229"/>
      <c r="Z37" s="229"/>
      <c r="AA37" s="229"/>
      <c r="AB37" s="229"/>
      <c r="AC37" s="229"/>
    </row>
    <row r="38" spans="1:29" s="75" customFormat="1" ht="15" customHeight="1">
      <c r="A38" s="241"/>
      <c r="B38" s="241"/>
      <c r="C38" s="246" t="s">
        <v>243</v>
      </c>
      <c r="D38" s="247"/>
      <c r="E38" s="58">
        <v>473238</v>
      </c>
      <c r="F38" s="58">
        <v>473238</v>
      </c>
      <c r="G38" s="245"/>
      <c r="H38" s="245"/>
      <c r="I38" s="245"/>
      <c r="J38" s="245"/>
      <c r="K38" s="245"/>
      <c r="L38" s="245"/>
      <c r="M38" s="66">
        <f t="shared" si="0"/>
        <v>0</v>
      </c>
      <c r="N38" s="66">
        <f t="shared" si="2"/>
        <v>473238</v>
      </c>
      <c r="O38" s="36">
        <f t="shared" si="1"/>
        <v>473238</v>
      </c>
      <c r="P38" s="229"/>
      <c r="Q38" s="229"/>
      <c r="R38" s="229"/>
      <c r="S38" s="229"/>
      <c r="T38" s="229"/>
      <c r="U38" s="229"/>
      <c r="V38" s="229"/>
      <c r="W38" s="229"/>
      <c r="X38" s="229"/>
      <c r="Y38" s="229"/>
      <c r="Z38" s="229"/>
      <c r="AA38" s="229"/>
      <c r="AB38" s="229"/>
      <c r="AC38" s="229"/>
    </row>
    <row r="39" spans="1:29" s="75" customFormat="1" ht="15" customHeight="1">
      <c r="A39" s="241"/>
      <c r="B39" s="241"/>
      <c r="C39" s="246" t="s">
        <v>244</v>
      </c>
      <c r="D39" s="247"/>
      <c r="E39" s="58"/>
      <c r="F39" s="58">
        <v>2000</v>
      </c>
      <c r="G39" s="245"/>
      <c r="H39" s="245"/>
      <c r="I39" s="245"/>
      <c r="J39" s="245"/>
      <c r="K39" s="245"/>
      <c r="L39" s="245"/>
      <c r="M39" s="66">
        <f t="shared" si="0"/>
        <v>0</v>
      </c>
      <c r="N39" s="66">
        <f t="shared" si="2"/>
        <v>0</v>
      </c>
      <c r="O39" s="36">
        <f t="shared" si="1"/>
        <v>2000</v>
      </c>
      <c r="P39" s="229"/>
      <c r="Q39" s="229"/>
      <c r="R39" s="229"/>
      <c r="S39" s="229"/>
      <c r="T39" s="229"/>
      <c r="U39" s="229"/>
      <c r="V39" s="229"/>
      <c r="W39" s="229"/>
      <c r="X39" s="229"/>
      <c r="Y39" s="229"/>
      <c r="Z39" s="229"/>
      <c r="AA39" s="229"/>
      <c r="AB39" s="229"/>
      <c r="AC39" s="229"/>
    </row>
    <row r="40" spans="1:29" s="75" customFormat="1" ht="15" customHeight="1">
      <c r="A40" s="241"/>
      <c r="B40" s="241"/>
      <c r="C40" s="246" t="s">
        <v>245</v>
      </c>
      <c r="D40" s="247"/>
      <c r="E40" s="58"/>
      <c r="F40" s="58">
        <v>47000</v>
      </c>
      <c r="G40" s="245"/>
      <c r="H40" s="245"/>
      <c r="I40" s="245"/>
      <c r="J40" s="245"/>
      <c r="K40" s="245"/>
      <c r="L40" s="245"/>
      <c r="M40" s="66">
        <f t="shared" si="0"/>
        <v>0</v>
      </c>
      <c r="N40" s="66">
        <f t="shared" si="2"/>
        <v>0</v>
      </c>
      <c r="O40" s="36">
        <f t="shared" si="1"/>
        <v>47000</v>
      </c>
      <c r="P40" s="229"/>
      <c r="Q40" s="229"/>
      <c r="R40" s="229"/>
      <c r="S40" s="229"/>
      <c r="T40" s="229"/>
      <c r="U40" s="229"/>
      <c r="V40" s="229"/>
      <c r="W40" s="229"/>
      <c r="X40" s="229"/>
      <c r="Y40" s="229"/>
      <c r="Z40" s="229"/>
      <c r="AA40" s="229"/>
      <c r="AB40" s="229"/>
      <c r="AC40" s="229"/>
    </row>
    <row r="41" spans="1:29" s="75" customFormat="1" ht="15" customHeight="1">
      <c r="A41" s="241"/>
      <c r="B41" s="241"/>
      <c r="C41" s="236" t="s">
        <v>87</v>
      </c>
      <c r="D41" s="247"/>
      <c r="E41" s="245"/>
      <c r="F41" s="245"/>
      <c r="G41" s="245"/>
      <c r="H41" s="245"/>
      <c r="I41" s="245"/>
      <c r="J41" s="245"/>
      <c r="K41" s="245"/>
      <c r="L41" s="245"/>
      <c r="M41" s="66">
        <f t="shared" si="0"/>
        <v>0</v>
      </c>
      <c r="N41" s="66">
        <f t="shared" si="2"/>
        <v>0</v>
      </c>
      <c r="O41" s="36">
        <f t="shared" si="1"/>
        <v>0</v>
      </c>
      <c r="P41" s="229"/>
      <c r="Q41" s="229"/>
      <c r="R41" s="229"/>
      <c r="S41" s="229"/>
      <c r="T41" s="229"/>
      <c r="U41" s="229"/>
      <c r="V41" s="229"/>
      <c r="W41" s="229"/>
      <c r="X41" s="229"/>
      <c r="Y41" s="229"/>
      <c r="Z41" s="229"/>
      <c r="AA41" s="229"/>
      <c r="AB41" s="229"/>
      <c r="AC41" s="229"/>
    </row>
    <row r="42" spans="1:29" s="75" customFormat="1" ht="15" customHeight="1">
      <c r="A42" s="241"/>
      <c r="B42" s="241"/>
      <c r="C42" s="236" t="s">
        <v>89</v>
      </c>
      <c r="D42" s="247"/>
      <c r="E42" s="245"/>
      <c r="F42" s="245"/>
      <c r="G42" s="245"/>
      <c r="H42" s="245"/>
      <c r="I42" s="245"/>
      <c r="J42" s="245"/>
      <c r="K42" s="245"/>
      <c r="L42" s="245"/>
      <c r="M42" s="66">
        <f t="shared" si="0"/>
        <v>0</v>
      </c>
      <c r="N42" s="66">
        <f t="shared" si="2"/>
        <v>0</v>
      </c>
      <c r="O42" s="36">
        <f t="shared" si="1"/>
        <v>0</v>
      </c>
      <c r="P42" s="229"/>
      <c r="Q42" s="229"/>
      <c r="R42" s="229"/>
      <c r="S42" s="229"/>
      <c r="T42" s="229"/>
      <c r="U42" s="229"/>
      <c r="V42" s="229"/>
      <c r="W42" s="229"/>
      <c r="X42" s="229"/>
      <c r="Y42" s="229"/>
      <c r="Z42" s="229"/>
      <c r="AA42" s="229"/>
      <c r="AB42" s="229"/>
      <c r="AC42" s="229"/>
    </row>
    <row r="43" spans="1:29" s="253" customFormat="1" ht="15" customHeight="1">
      <c r="A43" s="248"/>
      <c r="B43" s="249"/>
      <c r="C43" s="250" t="s">
        <v>81</v>
      </c>
      <c r="D43" s="251">
        <f>SUM(D8+D9+D12+D13+D16+D17+D18+D19+D20+D21+D24+D25+D26+D27+D35+D41+D42)</f>
        <v>6096952</v>
      </c>
      <c r="E43" s="251">
        <f aca="true" t="shared" si="6" ref="E43:L43">SUM(E8+E9+E12+E13+E16+E17+E18+E19+E20+E21+E24+E25+E26+E27+E35+E41+E42)</f>
        <v>6449905</v>
      </c>
      <c r="F43" s="251">
        <f t="shared" si="6"/>
        <v>6404387</v>
      </c>
      <c r="G43" s="251">
        <f t="shared" si="6"/>
        <v>1615726</v>
      </c>
      <c r="H43" s="251">
        <f t="shared" si="6"/>
        <v>1703762</v>
      </c>
      <c r="I43" s="251">
        <f t="shared" si="6"/>
        <v>1723175</v>
      </c>
      <c r="J43" s="251">
        <f t="shared" si="6"/>
        <v>839281</v>
      </c>
      <c r="K43" s="251">
        <f t="shared" si="6"/>
        <v>909450</v>
      </c>
      <c r="L43" s="251">
        <f t="shared" si="6"/>
        <v>895807</v>
      </c>
      <c r="M43" s="210">
        <f t="shared" si="0"/>
        <v>8551959</v>
      </c>
      <c r="N43" s="210">
        <f t="shared" si="2"/>
        <v>9063117</v>
      </c>
      <c r="O43" s="138">
        <f t="shared" si="1"/>
        <v>9023369</v>
      </c>
      <c r="P43" s="252"/>
      <c r="Q43" s="252"/>
      <c r="R43" s="252"/>
      <c r="S43" s="252"/>
      <c r="T43" s="252"/>
      <c r="U43" s="252"/>
      <c r="V43" s="252"/>
      <c r="W43" s="252"/>
      <c r="X43" s="252"/>
      <c r="Y43" s="252"/>
      <c r="Z43" s="252"/>
      <c r="AA43" s="252"/>
      <c r="AB43" s="252"/>
      <c r="AC43" s="252"/>
    </row>
  </sheetData>
  <sheetProtection selectLockedCells="1" selectUnlockedCells="1"/>
  <mergeCells count="6">
    <mergeCell ref="C3:N3"/>
    <mergeCell ref="C4:N4"/>
    <mergeCell ref="D6:F6"/>
    <mergeCell ref="G6:I6"/>
    <mergeCell ref="J6:L6"/>
    <mergeCell ref="M6:O6"/>
  </mergeCells>
  <printOptions horizontalCentered="1"/>
  <pageMargins left="0" right="0" top="0.3541666666666667" bottom="0.3541666666666667" header="0.5118055555555555" footer="0.511805555555555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36"/>
  <sheetViews>
    <sheetView workbookViewId="0" topLeftCell="D186">
      <selection activeCell="I29" sqref="I29"/>
    </sheetView>
  </sheetViews>
  <sheetFormatPr defaultColWidth="9.00390625" defaultRowHeight="10.5" customHeight="1"/>
  <cols>
    <col min="1" max="1" width="8.00390625" style="254" customWidth="1"/>
    <col min="2" max="2" width="5.75390625" style="255" customWidth="1"/>
    <col min="3" max="3" width="67.125" style="255" customWidth="1"/>
    <col min="4" max="4" width="10.625" style="256" customWidth="1"/>
    <col min="5" max="5" width="9.75390625" style="257" customWidth="1"/>
    <col min="6" max="6" width="9.375" style="255" customWidth="1"/>
    <col min="7" max="8" width="9.125" style="255" customWidth="1"/>
    <col min="9" max="9" width="9.625" style="255" customWidth="1"/>
    <col min="10" max="10" width="9.375" style="255" customWidth="1"/>
    <col min="11" max="11" width="10.125" style="255" customWidth="1"/>
    <col min="12" max="12" width="9.875" style="255" customWidth="1"/>
    <col min="13" max="13" width="9.375" style="255" customWidth="1"/>
    <col min="14" max="14" width="9.75390625" style="258" customWidth="1"/>
    <col min="15" max="15" width="9.875" style="255" customWidth="1"/>
    <col min="16" max="16384" width="9.125" style="255" customWidth="1"/>
  </cols>
  <sheetData>
    <row r="1" ht="12.75">
      <c r="A1" s="259" t="s">
        <v>246</v>
      </c>
    </row>
    <row r="3" spans="1:15" ht="18" customHeight="1">
      <c r="A3" s="260" t="s">
        <v>247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</row>
    <row r="4" spans="13:15" ht="14.25" customHeight="1">
      <c r="M4" s="257"/>
      <c r="N4" s="261"/>
      <c r="O4" s="261" t="s">
        <v>248</v>
      </c>
    </row>
    <row r="5" spans="1:15" s="268" customFormat="1" ht="13.5">
      <c r="A5" s="262" t="s">
        <v>249</v>
      </c>
      <c r="B5" s="262"/>
      <c r="C5" s="262"/>
      <c r="D5" s="262"/>
      <c r="E5" s="263" t="s">
        <v>250</v>
      </c>
      <c r="F5" s="264" t="s">
        <v>251</v>
      </c>
      <c r="G5" s="265" t="s">
        <v>252</v>
      </c>
      <c r="H5" s="265"/>
      <c r="I5" s="265"/>
      <c r="J5" s="265"/>
      <c r="K5" s="265"/>
      <c r="L5" s="265" t="s">
        <v>253</v>
      </c>
      <c r="M5" s="265"/>
      <c r="N5" s="266" t="s">
        <v>254</v>
      </c>
      <c r="O5" s="267"/>
    </row>
    <row r="6" spans="1:15" s="268" customFormat="1" ht="12.75">
      <c r="A6" s="262"/>
      <c r="B6" s="262"/>
      <c r="C6" s="262"/>
      <c r="D6" s="262"/>
      <c r="E6" s="263"/>
      <c r="F6" s="264"/>
      <c r="G6" s="269" t="s">
        <v>255</v>
      </c>
      <c r="H6" s="269" t="s">
        <v>256</v>
      </c>
      <c r="I6" s="269" t="s">
        <v>257</v>
      </c>
      <c r="J6" s="269" t="s">
        <v>258</v>
      </c>
      <c r="K6" s="269" t="s">
        <v>259</v>
      </c>
      <c r="L6" s="270" t="s">
        <v>45</v>
      </c>
      <c r="M6" s="270" t="s">
        <v>41</v>
      </c>
      <c r="N6" s="271" t="s">
        <v>260</v>
      </c>
      <c r="O6" s="272" t="s">
        <v>65</v>
      </c>
    </row>
    <row r="7" spans="1:15" s="268" customFormat="1" ht="13.5">
      <c r="A7" s="262"/>
      <c r="B7" s="262"/>
      <c r="C7" s="262"/>
      <c r="D7" s="262"/>
      <c r="E7" s="263"/>
      <c r="F7" s="264"/>
      <c r="G7" s="273" t="s">
        <v>261</v>
      </c>
      <c r="H7" s="273" t="s">
        <v>262</v>
      </c>
      <c r="I7" s="273" t="s">
        <v>263</v>
      </c>
      <c r="J7" s="273" t="s">
        <v>264</v>
      </c>
      <c r="K7" s="273" t="s">
        <v>265</v>
      </c>
      <c r="L7" s="270"/>
      <c r="M7" s="270"/>
      <c r="N7" s="274"/>
      <c r="O7" s="275"/>
    </row>
    <row r="8" spans="1:15" s="268" customFormat="1" ht="13.5">
      <c r="A8" s="276" t="s">
        <v>266</v>
      </c>
      <c r="B8" s="277" t="s">
        <v>267</v>
      </c>
      <c r="C8" s="277"/>
      <c r="D8" s="278" t="s">
        <v>7</v>
      </c>
      <c r="E8" s="279">
        <v>500</v>
      </c>
      <c r="F8" s="280">
        <f aca="true" t="shared" si="0" ref="F8:F85">SUM(G8:O8)</f>
        <v>103252</v>
      </c>
      <c r="G8" s="281"/>
      <c r="H8" s="281"/>
      <c r="I8" s="281">
        <v>60252</v>
      </c>
      <c r="J8" s="281">
        <v>27000</v>
      </c>
      <c r="K8" s="281"/>
      <c r="L8" s="281"/>
      <c r="M8" s="282">
        <v>16000</v>
      </c>
      <c r="N8" s="280"/>
      <c r="O8" s="283"/>
    </row>
    <row r="9" spans="1:15" s="268" customFormat="1" ht="12.75">
      <c r="A9" s="276"/>
      <c r="B9" s="284"/>
      <c r="C9" s="285"/>
      <c r="D9" s="278" t="s">
        <v>5</v>
      </c>
      <c r="E9" s="279">
        <v>500</v>
      </c>
      <c r="F9" s="280">
        <f t="shared" si="0"/>
        <v>103252</v>
      </c>
      <c r="G9" s="281"/>
      <c r="H9" s="281"/>
      <c r="I9" s="281">
        <v>60252</v>
      </c>
      <c r="J9" s="281">
        <v>27000</v>
      </c>
      <c r="K9" s="281"/>
      <c r="L9" s="281"/>
      <c r="M9" s="282">
        <v>16000</v>
      </c>
      <c r="N9" s="280"/>
      <c r="O9" s="283"/>
    </row>
    <row r="10" spans="1:15" s="268" customFormat="1" ht="12.75">
      <c r="A10" s="276"/>
      <c r="B10" s="284"/>
      <c r="C10" s="285"/>
      <c r="D10" s="278" t="s">
        <v>6</v>
      </c>
      <c r="E10" s="279">
        <v>500</v>
      </c>
      <c r="F10" s="280">
        <f t="shared" si="0"/>
        <v>103252</v>
      </c>
      <c r="G10" s="281"/>
      <c r="H10" s="281"/>
      <c r="I10" s="281">
        <v>60252</v>
      </c>
      <c r="J10" s="281">
        <v>27000</v>
      </c>
      <c r="K10" s="281"/>
      <c r="L10" s="281"/>
      <c r="M10" s="282">
        <v>16000</v>
      </c>
      <c r="N10" s="280"/>
      <c r="O10" s="283"/>
    </row>
    <row r="11" spans="1:15" s="268" customFormat="1" ht="12.75">
      <c r="A11" s="286"/>
      <c r="B11" s="277" t="s">
        <v>268</v>
      </c>
      <c r="C11" s="277"/>
      <c r="D11" s="278" t="s">
        <v>7</v>
      </c>
      <c r="E11" s="287"/>
      <c r="F11" s="287">
        <f t="shared" si="0"/>
        <v>6520</v>
      </c>
      <c r="G11" s="281"/>
      <c r="H11" s="281"/>
      <c r="I11" s="281">
        <v>3920</v>
      </c>
      <c r="J11" s="281"/>
      <c r="K11" s="281"/>
      <c r="L11" s="281"/>
      <c r="M11" s="282">
        <v>2600</v>
      </c>
      <c r="N11" s="280"/>
      <c r="O11" s="283"/>
    </row>
    <row r="12" spans="1:15" s="268" customFormat="1" ht="12.75">
      <c r="A12" s="286"/>
      <c r="B12" s="284"/>
      <c r="C12" s="285"/>
      <c r="D12" s="278" t="s">
        <v>5</v>
      </c>
      <c r="E12" s="280"/>
      <c r="F12" s="287">
        <f t="shared" si="0"/>
        <v>8560</v>
      </c>
      <c r="G12" s="281"/>
      <c r="H12" s="281"/>
      <c r="I12" s="281">
        <v>3920</v>
      </c>
      <c r="J12" s="281"/>
      <c r="K12" s="281"/>
      <c r="L12" s="281"/>
      <c r="M12" s="282">
        <v>4640</v>
      </c>
      <c r="N12" s="280"/>
      <c r="O12" s="283"/>
    </row>
    <row r="13" spans="1:15" s="268" customFormat="1" ht="12.75">
      <c r="A13" s="286"/>
      <c r="B13" s="284"/>
      <c r="C13" s="285"/>
      <c r="D13" s="278" t="s">
        <v>6</v>
      </c>
      <c r="E13" s="280"/>
      <c r="F13" s="287">
        <f t="shared" si="0"/>
        <v>8560</v>
      </c>
      <c r="G13" s="281"/>
      <c r="H13" s="281"/>
      <c r="I13" s="281">
        <v>3920</v>
      </c>
      <c r="J13" s="281"/>
      <c r="K13" s="281"/>
      <c r="L13" s="281"/>
      <c r="M13" s="282">
        <v>4640</v>
      </c>
      <c r="N13" s="280"/>
      <c r="O13" s="283"/>
    </row>
    <row r="14" spans="1:15" s="268" customFormat="1" ht="12.75">
      <c r="A14" s="288" t="s">
        <v>269</v>
      </c>
      <c r="B14" s="277" t="s">
        <v>270</v>
      </c>
      <c r="C14" s="277"/>
      <c r="D14" s="278" t="s">
        <v>7</v>
      </c>
      <c r="E14" s="280"/>
      <c r="F14" s="287">
        <f t="shared" si="0"/>
        <v>8428</v>
      </c>
      <c r="G14" s="281"/>
      <c r="H14" s="281"/>
      <c r="I14" s="281">
        <v>8428</v>
      </c>
      <c r="J14" s="281"/>
      <c r="K14" s="281"/>
      <c r="L14" s="281"/>
      <c r="M14" s="282"/>
      <c r="N14" s="280"/>
      <c r="O14" s="283"/>
    </row>
    <row r="15" spans="1:15" s="268" customFormat="1" ht="12.75">
      <c r="A15" s="288"/>
      <c r="B15" s="289"/>
      <c r="C15" s="285"/>
      <c r="D15" s="278" t="s">
        <v>5</v>
      </c>
      <c r="E15" s="280"/>
      <c r="F15" s="287">
        <f t="shared" si="0"/>
        <v>6388</v>
      </c>
      <c r="G15" s="281"/>
      <c r="H15" s="281"/>
      <c r="I15" s="281">
        <v>6388</v>
      </c>
      <c r="J15" s="281"/>
      <c r="K15" s="281"/>
      <c r="L15" s="281"/>
      <c r="M15" s="282"/>
      <c r="N15" s="280"/>
      <c r="O15" s="283"/>
    </row>
    <row r="16" spans="1:15" s="268" customFormat="1" ht="12.75">
      <c r="A16" s="288"/>
      <c r="B16" s="289"/>
      <c r="C16" s="285"/>
      <c r="D16" s="278" t="s">
        <v>6</v>
      </c>
      <c r="E16" s="280"/>
      <c r="F16" s="287">
        <f t="shared" si="0"/>
        <v>6388</v>
      </c>
      <c r="G16" s="281"/>
      <c r="H16" s="281"/>
      <c r="I16" s="281">
        <v>6388</v>
      </c>
      <c r="J16" s="281"/>
      <c r="K16" s="281"/>
      <c r="L16" s="281"/>
      <c r="M16" s="282"/>
      <c r="N16" s="280"/>
      <c r="O16" s="283"/>
    </row>
    <row r="17" spans="1:15" s="268" customFormat="1" ht="12.75">
      <c r="A17" s="288"/>
      <c r="B17" s="285" t="s">
        <v>271</v>
      </c>
      <c r="C17" s="285"/>
      <c r="D17" s="278" t="s">
        <v>7</v>
      </c>
      <c r="E17" s="280"/>
      <c r="F17" s="287">
        <f t="shared" si="0"/>
        <v>15200</v>
      </c>
      <c r="G17" s="281"/>
      <c r="H17" s="281"/>
      <c r="I17" s="281">
        <v>15200</v>
      </c>
      <c r="J17" s="281"/>
      <c r="K17" s="281"/>
      <c r="L17" s="281"/>
      <c r="M17" s="282"/>
      <c r="N17" s="280"/>
      <c r="O17" s="283"/>
    </row>
    <row r="18" spans="1:15" s="268" customFormat="1" ht="12.75">
      <c r="A18" s="288"/>
      <c r="B18" s="289"/>
      <c r="C18" s="290"/>
      <c r="D18" s="278" t="s">
        <v>5</v>
      </c>
      <c r="E18" s="280"/>
      <c r="F18" s="287">
        <f t="shared" si="0"/>
        <v>15200</v>
      </c>
      <c r="G18" s="281"/>
      <c r="H18" s="281"/>
      <c r="I18" s="281">
        <v>15200</v>
      </c>
      <c r="J18" s="281"/>
      <c r="K18" s="281"/>
      <c r="L18" s="281"/>
      <c r="M18" s="282"/>
      <c r="N18" s="280"/>
      <c r="O18" s="283"/>
    </row>
    <row r="19" spans="1:15" s="268" customFormat="1" ht="12.75">
      <c r="A19" s="288"/>
      <c r="B19" s="289"/>
      <c r="C19" s="290"/>
      <c r="D19" s="278" t="s">
        <v>6</v>
      </c>
      <c r="E19" s="280"/>
      <c r="F19" s="287">
        <f t="shared" si="0"/>
        <v>15200</v>
      </c>
      <c r="G19" s="281"/>
      <c r="H19" s="281"/>
      <c r="I19" s="281">
        <v>15200</v>
      </c>
      <c r="J19" s="281"/>
      <c r="K19" s="281"/>
      <c r="L19" s="281"/>
      <c r="M19" s="282"/>
      <c r="N19" s="280"/>
      <c r="O19" s="283"/>
    </row>
    <row r="20" spans="1:15" s="268" customFormat="1" ht="12.75">
      <c r="A20" s="288" t="s">
        <v>272</v>
      </c>
      <c r="B20" s="277" t="s">
        <v>273</v>
      </c>
      <c r="C20" s="277"/>
      <c r="D20" s="278" t="s">
        <v>7</v>
      </c>
      <c r="E20" s="280">
        <v>8480</v>
      </c>
      <c r="F20" s="287">
        <f t="shared" si="0"/>
        <v>312495</v>
      </c>
      <c r="G20" s="281"/>
      <c r="H20" s="281"/>
      <c r="I20" s="281"/>
      <c r="J20" s="281"/>
      <c r="K20" s="281"/>
      <c r="L20" s="281">
        <v>46000</v>
      </c>
      <c r="M20" s="282">
        <v>266495</v>
      </c>
      <c r="N20" s="287"/>
      <c r="O20" s="291"/>
    </row>
    <row r="21" spans="1:15" s="268" customFormat="1" ht="12.75">
      <c r="A21" s="288"/>
      <c r="B21" s="284"/>
      <c r="C21" s="285"/>
      <c r="D21" s="278" t="s">
        <v>5</v>
      </c>
      <c r="E21" s="280">
        <v>3600</v>
      </c>
      <c r="F21" s="287">
        <f t="shared" si="0"/>
        <v>475830</v>
      </c>
      <c r="G21" s="281"/>
      <c r="H21" s="281"/>
      <c r="I21" s="281"/>
      <c r="J21" s="281"/>
      <c r="K21" s="281"/>
      <c r="L21" s="281">
        <v>78934</v>
      </c>
      <c r="M21" s="282">
        <v>396896</v>
      </c>
      <c r="N21" s="287"/>
      <c r="O21" s="291"/>
    </row>
    <row r="22" spans="1:15" s="268" customFormat="1" ht="12.75">
      <c r="A22" s="288"/>
      <c r="B22" s="284"/>
      <c r="C22" s="285"/>
      <c r="D22" s="278" t="s">
        <v>6</v>
      </c>
      <c r="E22" s="280">
        <v>3600</v>
      </c>
      <c r="F22" s="287">
        <f t="shared" si="0"/>
        <v>222365</v>
      </c>
      <c r="G22" s="281"/>
      <c r="H22" s="281"/>
      <c r="I22" s="281"/>
      <c r="J22" s="281"/>
      <c r="K22" s="281"/>
      <c r="L22" s="281">
        <v>59969</v>
      </c>
      <c r="M22" s="282">
        <v>162396</v>
      </c>
      <c r="N22" s="287"/>
      <c r="O22" s="291"/>
    </row>
    <row r="23" spans="1:15" s="268" customFormat="1" ht="12.75">
      <c r="A23" s="288" t="s">
        <v>274</v>
      </c>
      <c r="B23" s="277" t="s">
        <v>275</v>
      </c>
      <c r="C23" s="277"/>
      <c r="D23" s="278" t="s">
        <v>7</v>
      </c>
      <c r="E23" s="287">
        <v>1920</v>
      </c>
      <c r="F23" s="287">
        <f t="shared" si="0"/>
        <v>4400</v>
      </c>
      <c r="G23" s="281"/>
      <c r="H23" s="281"/>
      <c r="I23" s="281">
        <v>3480</v>
      </c>
      <c r="J23" s="281">
        <v>920</v>
      </c>
      <c r="K23" s="281"/>
      <c r="L23" s="281"/>
      <c r="M23" s="282"/>
      <c r="N23" s="287"/>
      <c r="O23" s="291"/>
    </row>
    <row r="24" spans="1:15" s="268" customFormat="1" ht="12.75">
      <c r="A24" s="288"/>
      <c r="B24" s="284"/>
      <c r="C24" s="285"/>
      <c r="D24" s="278" t="s">
        <v>5</v>
      </c>
      <c r="E24" s="287">
        <v>1920</v>
      </c>
      <c r="F24" s="287">
        <f t="shared" si="0"/>
        <v>5400</v>
      </c>
      <c r="G24" s="281"/>
      <c r="H24" s="281"/>
      <c r="I24" s="281">
        <v>4480</v>
      </c>
      <c r="J24" s="281">
        <v>920</v>
      </c>
      <c r="K24" s="281"/>
      <c r="L24" s="281"/>
      <c r="M24" s="282"/>
      <c r="N24" s="287"/>
      <c r="O24" s="291"/>
    </row>
    <row r="25" spans="1:15" s="268" customFormat="1" ht="12.75">
      <c r="A25" s="288"/>
      <c r="B25" s="284"/>
      <c r="C25" s="285"/>
      <c r="D25" s="278" t="s">
        <v>6</v>
      </c>
      <c r="E25" s="287">
        <v>1920</v>
      </c>
      <c r="F25" s="287">
        <f t="shared" si="0"/>
        <v>5400</v>
      </c>
      <c r="G25" s="281"/>
      <c r="H25" s="281"/>
      <c r="I25" s="281">
        <v>4480</v>
      </c>
      <c r="J25" s="281">
        <v>920</v>
      </c>
      <c r="K25" s="281"/>
      <c r="L25" s="281"/>
      <c r="M25" s="282"/>
      <c r="N25" s="287"/>
      <c r="O25" s="291"/>
    </row>
    <row r="26" spans="1:15" s="268" customFormat="1" ht="12.75">
      <c r="A26" s="288" t="s">
        <v>276</v>
      </c>
      <c r="B26" s="277" t="s">
        <v>277</v>
      </c>
      <c r="C26" s="277"/>
      <c r="D26" s="278" t="s">
        <v>7</v>
      </c>
      <c r="E26" s="287"/>
      <c r="F26" s="287">
        <f t="shared" si="0"/>
        <v>35932</v>
      </c>
      <c r="G26" s="281"/>
      <c r="H26" s="281"/>
      <c r="I26" s="281">
        <v>30000</v>
      </c>
      <c r="J26" s="281">
        <v>5932</v>
      </c>
      <c r="K26" s="292"/>
      <c r="L26" s="292"/>
      <c r="M26" s="282"/>
      <c r="N26" s="287"/>
      <c r="O26" s="291"/>
    </row>
    <row r="27" spans="1:15" s="268" customFormat="1" ht="12.75">
      <c r="A27" s="288"/>
      <c r="B27" s="284"/>
      <c r="C27" s="285"/>
      <c r="D27" s="278" t="s">
        <v>5</v>
      </c>
      <c r="E27" s="287"/>
      <c r="F27" s="287">
        <f t="shared" si="0"/>
        <v>47161</v>
      </c>
      <c r="G27" s="281"/>
      <c r="H27" s="281"/>
      <c r="I27" s="281">
        <v>31982</v>
      </c>
      <c r="J27" s="281">
        <v>15179</v>
      </c>
      <c r="K27" s="292"/>
      <c r="L27" s="292"/>
      <c r="M27" s="282"/>
      <c r="N27" s="287"/>
      <c r="O27" s="291"/>
    </row>
    <row r="28" spans="1:15" s="268" customFormat="1" ht="12.75">
      <c r="A28" s="288"/>
      <c r="B28" s="284"/>
      <c r="C28" s="285"/>
      <c r="D28" s="278" t="s">
        <v>6</v>
      </c>
      <c r="E28" s="287"/>
      <c r="F28" s="287">
        <f t="shared" si="0"/>
        <v>46126</v>
      </c>
      <c r="G28" s="281"/>
      <c r="H28" s="281"/>
      <c r="I28" s="281">
        <v>26447</v>
      </c>
      <c r="J28" s="281">
        <v>19679</v>
      </c>
      <c r="K28" s="292"/>
      <c r="L28" s="292"/>
      <c r="M28" s="282"/>
      <c r="N28" s="287"/>
      <c r="O28" s="291"/>
    </row>
    <row r="29" spans="1:15" s="268" customFormat="1" ht="12.75">
      <c r="A29" s="288"/>
      <c r="B29" s="277" t="s">
        <v>278</v>
      </c>
      <c r="C29" s="277"/>
      <c r="D29" s="278" t="s">
        <v>7</v>
      </c>
      <c r="E29" s="287"/>
      <c r="F29" s="287">
        <f t="shared" si="0"/>
        <v>10000</v>
      </c>
      <c r="G29" s="281"/>
      <c r="H29" s="281"/>
      <c r="I29" s="281">
        <v>10000</v>
      </c>
      <c r="J29" s="281"/>
      <c r="K29" s="292"/>
      <c r="L29" s="292"/>
      <c r="M29" s="282"/>
      <c r="N29" s="287"/>
      <c r="O29" s="291"/>
    </row>
    <row r="30" spans="1:15" s="268" customFormat="1" ht="12.75">
      <c r="A30" s="288"/>
      <c r="B30" s="284"/>
      <c r="C30" s="293"/>
      <c r="D30" s="278" t="s">
        <v>5</v>
      </c>
      <c r="E30" s="287"/>
      <c r="F30" s="287">
        <f t="shared" si="0"/>
        <v>9084</v>
      </c>
      <c r="G30" s="281"/>
      <c r="H30" s="281"/>
      <c r="I30" s="281">
        <v>9084</v>
      </c>
      <c r="J30" s="281"/>
      <c r="K30" s="292"/>
      <c r="L30" s="292"/>
      <c r="M30" s="282"/>
      <c r="N30" s="287"/>
      <c r="O30" s="291"/>
    </row>
    <row r="31" spans="1:15" s="268" customFormat="1" ht="12.75">
      <c r="A31" s="288"/>
      <c r="B31" s="284"/>
      <c r="C31" s="293"/>
      <c r="D31" s="278" t="s">
        <v>6</v>
      </c>
      <c r="E31" s="287"/>
      <c r="F31" s="287">
        <f t="shared" si="0"/>
        <v>9084</v>
      </c>
      <c r="G31" s="281"/>
      <c r="H31" s="281"/>
      <c r="I31" s="281">
        <v>7789</v>
      </c>
      <c r="J31" s="281"/>
      <c r="K31" s="292"/>
      <c r="L31" s="281">
        <v>1295</v>
      </c>
      <c r="M31" s="282"/>
      <c r="N31" s="287"/>
      <c r="O31" s="291"/>
    </row>
    <row r="32" spans="1:15" s="268" customFormat="1" ht="12.75">
      <c r="A32" s="288" t="s">
        <v>279</v>
      </c>
      <c r="B32" s="277" t="s">
        <v>280</v>
      </c>
      <c r="C32" s="277"/>
      <c r="D32" s="278" t="s">
        <v>7</v>
      </c>
      <c r="E32" s="287"/>
      <c r="F32" s="287">
        <f t="shared" si="0"/>
        <v>124500</v>
      </c>
      <c r="G32" s="281"/>
      <c r="H32" s="281"/>
      <c r="I32" s="281">
        <v>28800</v>
      </c>
      <c r="J32" s="281"/>
      <c r="K32" s="281"/>
      <c r="L32" s="281">
        <v>59200</v>
      </c>
      <c r="M32" s="282">
        <v>36500</v>
      </c>
      <c r="N32" s="287"/>
      <c r="O32" s="291"/>
    </row>
    <row r="33" spans="1:15" s="268" customFormat="1" ht="12.75">
      <c r="A33" s="288"/>
      <c r="B33" s="289"/>
      <c r="C33" s="289"/>
      <c r="D33" s="278" t="s">
        <v>5</v>
      </c>
      <c r="E33" s="287"/>
      <c r="F33" s="287">
        <f t="shared" si="0"/>
        <v>111400</v>
      </c>
      <c r="G33" s="281"/>
      <c r="H33" s="281"/>
      <c r="I33" s="281">
        <v>28800</v>
      </c>
      <c r="J33" s="281"/>
      <c r="K33" s="281"/>
      <c r="L33" s="281">
        <v>60900</v>
      </c>
      <c r="M33" s="282">
        <v>21700</v>
      </c>
      <c r="N33" s="287"/>
      <c r="O33" s="291"/>
    </row>
    <row r="34" spans="1:15" s="268" customFormat="1" ht="12.75">
      <c r="A34" s="288"/>
      <c r="B34" s="289"/>
      <c r="C34" s="289"/>
      <c r="D34" s="278" t="s">
        <v>6</v>
      </c>
      <c r="E34" s="287"/>
      <c r="F34" s="287">
        <f t="shared" si="0"/>
        <v>57700</v>
      </c>
      <c r="G34" s="281"/>
      <c r="H34" s="281"/>
      <c r="I34" s="281">
        <v>28800</v>
      </c>
      <c r="J34" s="281"/>
      <c r="K34" s="281"/>
      <c r="L34" s="281">
        <v>9520</v>
      </c>
      <c r="M34" s="282">
        <v>19380</v>
      </c>
      <c r="N34" s="287"/>
      <c r="O34" s="291"/>
    </row>
    <row r="35" spans="1:15" s="268" customFormat="1" ht="12.75">
      <c r="A35" s="288" t="s">
        <v>281</v>
      </c>
      <c r="B35" s="289" t="s">
        <v>282</v>
      </c>
      <c r="C35" s="289"/>
      <c r="D35" s="278" t="s">
        <v>7</v>
      </c>
      <c r="E35" s="287"/>
      <c r="F35" s="287">
        <f t="shared" si="0"/>
        <v>0</v>
      </c>
      <c r="G35" s="281"/>
      <c r="H35" s="281"/>
      <c r="I35" s="281"/>
      <c r="J35" s="281"/>
      <c r="K35" s="281"/>
      <c r="L35" s="281"/>
      <c r="M35" s="282"/>
      <c r="N35" s="287"/>
      <c r="O35" s="291"/>
    </row>
    <row r="36" spans="1:15" s="268" customFormat="1" ht="12.75">
      <c r="A36" s="288"/>
      <c r="B36" s="289"/>
      <c r="C36" s="289"/>
      <c r="D36" s="278" t="s">
        <v>5</v>
      </c>
      <c r="E36" s="287"/>
      <c r="F36" s="287">
        <f t="shared" si="0"/>
        <v>0</v>
      </c>
      <c r="G36" s="281"/>
      <c r="H36" s="281"/>
      <c r="I36" s="281"/>
      <c r="J36" s="281"/>
      <c r="K36" s="281"/>
      <c r="L36" s="281"/>
      <c r="M36" s="282"/>
      <c r="N36" s="287"/>
      <c r="O36" s="291"/>
    </row>
    <row r="37" spans="1:15" s="268" customFormat="1" ht="12.75">
      <c r="A37" s="288"/>
      <c r="B37" s="289"/>
      <c r="C37" s="289"/>
      <c r="D37" s="278" t="s">
        <v>6</v>
      </c>
      <c r="E37" s="287"/>
      <c r="F37" s="287">
        <f t="shared" si="0"/>
        <v>0</v>
      </c>
      <c r="G37" s="281"/>
      <c r="H37" s="281"/>
      <c r="I37" s="281"/>
      <c r="J37" s="281"/>
      <c r="K37" s="281"/>
      <c r="L37" s="281"/>
      <c r="M37" s="282"/>
      <c r="N37" s="287"/>
      <c r="O37" s="291"/>
    </row>
    <row r="38" spans="1:15" s="268" customFormat="1" ht="12.75">
      <c r="A38" s="288" t="s">
        <v>281</v>
      </c>
      <c r="B38" s="277" t="s">
        <v>283</v>
      </c>
      <c r="C38" s="277"/>
      <c r="D38" s="278" t="s">
        <v>7</v>
      </c>
      <c r="E38" s="287"/>
      <c r="F38" s="287">
        <f t="shared" si="0"/>
        <v>30793</v>
      </c>
      <c r="G38" s="281"/>
      <c r="H38" s="281"/>
      <c r="I38" s="281">
        <v>30793</v>
      </c>
      <c r="J38" s="281"/>
      <c r="K38" s="281"/>
      <c r="L38" s="281"/>
      <c r="M38" s="282"/>
      <c r="N38" s="287"/>
      <c r="O38" s="291"/>
    </row>
    <row r="39" spans="1:15" s="268" customFormat="1" ht="12.75">
      <c r="A39" s="288"/>
      <c r="B39" s="289"/>
      <c r="C39" s="285"/>
      <c r="D39" s="278" t="s">
        <v>5</v>
      </c>
      <c r="E39" s="287"/>
      <c r="F39" s="287">
        <f>SUM(G39:O39)</f>
        <v>32279</v>
      </c>
      <c r="G39" s="281"/>
      <c r="H39" s="281"/>
      <c r="I39" s="281">
        <v>30793</v>
      </c>
      <c r="J39" s="281"/>
      <c r="K39" s="281"/>
      <c r="L39" s="281">
        <v>1486</v>
      </c>
      <c r="M39" s="282"/>
      <c r="N39" s="287"/>
      <c r="O39" s="291"/>
    </row>
    <row r="40" spans="1:15" s="268" customFormat="1" ht="12.75">
      <c r="A40" s="288"/>
      <c r="B40" s="289"/>
      <c r="C40" s="285"/>
      <c r="D40" s="278" t="s">
        <v>6</v>
      </c>
      <c r="E40" s="287"/>
      <c r="F40" s="287">
        <f>SUM(G40:O40)</f>
        <v>32279</v>
      </c>
      <c r="G40" s="281"/>
      <c r="H40" s="281"/>
      <c r="I40" s="281">
        <v>30793</v>
      </c>
      <c r="J40" s="281"/>
      <c r="K40" s="281"/>
      <c r="L40" s="281">
        <v>1486</v>
      </c>
      <c r="M40" s="282"/>
      <c r="N40" s="287"/>
      <c r="O40" s="291"/>
    </row>
    <row r="41" spans="1:15" s="268" customFormat="1" ht="12.75">
      <c r="A41" s="288"/>
      <c r="B41" s="294" t="s">
        <v>284</v>
      </c>
      <c r="C41" s="294"/>
      <c r="D41" s="278" t="s">
        <v>7</v>
      </c>
      <c r="E41" s="287">
        <v>289747</v>
      </c>
      <c r="F41" s="287">
        <f t="shared" si="0"/>
        <v>343524</v>
      </c>
      <c r="G41" s="281"/>
      <c r="H41" s="281"/>
      <c r="I41" s="281"/>
      <c r="J41" s="281"/>
      <c r="K41" s="281"/>
      <c r="L41" s="281">
        <v>343524</v>
      </c>
      <c r="M41" s="282"/>
      <c r="N41" s="287"/>
      <c r="O41" s="291"/>
    </row>
    <row r="42" spans="1:15" s="268" customFormat="1" ht="12.75">
      <c r="A42" s="288"/>
      <c r="B42" s="295"/>
      <c r="C42" s="294"/>
      <c r="D42" s="278" t="s">
        <v>5</v>
      </c>
      <c r="E42" s="280">
        <v>297381</v>
      </c>
      <c r="F42" s="287">
        <f t="shared" si="0"/>
        <v>421158</v>
      </c>
      <c r="G42" s="281"/>
      <c r="H42" s="281"/>
      <c r="I42" s="281">
        <v>5634</v>
      </c>
      <c r="J42" s="281">
        <v>50000</v>
      </c>
      <c r="K42" s="281"/>
      <c r="L42" s="281">
        <v>365524</v>
      </c>
      <c r="M42" s="282"/>
      <c r="N42" s="280"/>
      <c r="O42" s="283"/>
    </row>
    <row r="43" spans="1:15" s="268" customFormat="1" ht="12.75">
      <c r="A43" s="288"/>
      <c r="B43" s="295"/>
      <c r="C43" s="294"/>
      <c r="D43" s="278" t="s">
        <v>6</v>
      </c>
      <c r="E43" s="280">
        <v>300952</v>
      </c>
      <c r="F43" s="287">
        <f t="shared" si="0"/>
        <v>424729</v>
      </c>
      <c r="G43" s="281"/>
      <c r="H43" s="281"/>
      <c r="I43" s="281">
        <v>9205</v>
      </c>
      <c r="J43" s="281">
        <v>50000</v>
      </c>
      <c r="K43" s="281"/>
      <c r="L43" s="281">
        <v>365524</v>
      </c>
      <c r="M43" s="282"/>
      <c r="N43" s="280"/>
      <c r="O43" s="283"/>
    </row>
    <row r="44" spans="1:15" s="268" customFormat="1" ht="12.75">
      <c r="A44" s="288" t="s">
        <v>285</v>
      </c>
      <c r="B44" s="277" t="s">
        <v>286</v>
      </c>
      <c r="C44" s="277"/>
      <c r="D44" s="278" t="s">
        <v>7</v>
      </c>
      <c r="E44" s="280">
        <v>451740</v>
      </c>
      <c r="F44" s="287">
        <f t="shared" si="0"/>
        <v>730151</v>
      </c>
      <c r="G44" s="281">
        <v>414182</v>
      </c>
      <c r="H44" s="281">
        <v>124887</v>
      </c>
      <c r="I44" s="281">
        <v>143082</v>
      </c>
      <c r="J44" s="281">
        <v>7000</v>
      </c>
      <c r="K44" s="281"/>
      <c r="L44" s="281">
        <v>7000</v>
      </c>
      <c r="M44" s="282">
        <v>34000</v>
      </c>
      <c r="N44" s="280"/>
      <c r="O44" s="283"/>
    </row>
    <row r="45" spans="1:15" s="268" customFormat="1" ht="12.75">
      <c r="A45" s="276"/>
      <c r="B45" s="284"/>
      <c r="C45" s="285"/>
      <c r="D45" s="278" t="s">
        <v>5</v>
      </c>
      <c r="E45" s="280">
        <v>463197</v>
      </c>
      <c r="F45" s="287">
        <f t="shared" si="0"/>
        <v>889428</v>
      </c>
      <c r="G45" s="281">
        <v>449865</v>
      </c>
      <c r="H45" s="281">
        <v>135853</v>
      </c>
      <c r="I45" s="281">
        <v>148398</v>
      </c>
      <c r="J45" s="281">
        <v>7835</v>
      </c>
      <c r="K45" s="281"/>
      <c r="L45" s="281">
        <v>13100</v>
      </c>
      <c r="M45" s="282">
        <v>134377</v>
      </c>
      <c r="N45" s="280"/>
      <c r="O45" s="283"/>
    </row>
    <row r="46" spans="1:15" s="268" customFormat="1" ht="12.75">
      <c r="A46" s="276"/>
      <c r="B46" s="284"/>
      <c r="C46" s="285"/>
      <c r="D46" s="278" t="s">
        <v>6</v>
      </c>
      <c r="E46" s="280">
        <v>358373</v>
      </c>
      <c r="F46" s="287">
        <f t="shared" si="0"/>
        <v>855218</v>
      </c>
      <c r="G46" s="281">
        <v>441554</v>
      </c>
      <c r="H46" s="281">
        <v>131853</v>
      </c>
      <c r="I46" s="281">
        <v>149928</v>
      </c>
      <c r="J46" s="281">
        <v>8906</v>
      </c>
      <c r="K46" s="281"/>
      <c r="L46" s="281">
        <v>7600</v>
      </c>
      <c r="M46" s="282">
        <v>115377</v>
      </c>
      <c r="N46" s="280"/>
      <c r="O46" s="283"/>
    </row>
    <row r="47" spans="1:15" s="268" customFormat="1" ht="11.25" customHeight="1">
      <c r="A47" s="276"/>
      <c r="B47" s="277" t="s">
        <v>287</v>
      </c>
      <c r="C47" s="277"/>
      <c r="D47" s="278" t="s">
        <v>7</v>
      </c>
      <c r="E47" s="280">
        <v>11500</v>
      </c>
      <c r="F47" s="287">
        <f t="shared" si="0"/>
        <v>8500</v>
      </c>
      <c r="G47" s="281"/>
      <c r="H47" s="281"/>
      <c r="I47" s="281"/>
      <c r="J47" s="281">
        <v>1000</v>
      </c>
      <c r="K47" s="281"/>
      <c r="L47" s="281"/>
      <c r="M47" s="282"/>
      <c r="N47" s="280">
        <v>7500</v>
      </c>
      <c r="O47" s="283"/>
    </row>
    <row r="48" spans="1:15" s="268" customFormat="1" ht="11.25" customHeight="1">
      <c r="A48" s="276"/>
      <c r="B48" s="284"/>
      <c r="C48" s="285"/>
      <c r="D48" s="278" t="s">
        <v>5</v>
      </c>
      <c r="E48" s="280">
        <v>11500</v>
      </c>
      <c r="F48" s="287">
        <f t="shared" si="0"/>
        <v>8500</v>
      </c>
      <c r="G48" s="281"/>
      <c r="H48" s="281"/>
      <c r="I48" s="281"/>
      <c r="J48" s="281">
        <v>1000</v>
      </c>
      <c r="K48" s="281"/>
      <c r="L48" s="281"/>
      <c r="M48" s="282"/>
      <c r="N48" s="280">
        <v>7500</v>
      </c>
      <c r="O48" s="283"/>
    </row>
    <row r="49" spans="1:15" s="268" customFormat="1" ht="11.25" customHeight="1">
      <c r="A49" s="276"/>
      <c r="B49" s="284"/>
      <c r="C49" s="285"/>
      <c r="D49" s="278" t="s">
        <v>6</v>
      </c>
      <c r="E49" s="280">
        <v>11500</v>
      </c>
      <c r="F49" s="287">
        <f t="shared" si="0"/>
        <v>8500</v>
      </c>
      <c r="G49" s="281"/>
      <c r="H49" s="281"/>
      <c r="I49" s="281"/>
      <c r="J49" s="281">
        <v>1000</v>
      </c>
      <c r="K49" s="281"/>
      <c r="L49" s="281"/>
      <c r="M49" s="282"/>
      <c r="N49" s="280">
        <v>7500</v>
      </c>
      <c r="O49" s="283"/>
    </row>
    <row r="50" spans="1:15" s="268" customFormat="1" ht="11.25" customHeight="1">
      <c r="A50" s="288" t="s">
        <v>285</v>
      </c>
      <c r="B50" s="277" t="s">
        <v>288</v>
      </c>
      <c r="C50" s="277"/>
      <c r="D50" s="278" t="s">
        <v>7</v>
      </c>
      <c r="E50" s="287"/>
      <c r="F50" s="287">
        <f t="shared" si="0"/>
        <v>8000</v>
      </c>
      <c r="G50" s="281">
        <v>700</v>
      </c>
      <c r="H50" s="281">
        <v>300</v>
      </c>
      <c r="I50" s="281">
        <v>7000</v>
      </c>
      <c r="J50" s="281"/>
      <c r="K50" s="281"/>
      <c r="L50" s="281"/>
      <c r="M50" s="282"/>
      <c r="N50" s="280"/>
      <c r="O50" s="283"/>
    </row>
    <row r="51" spans="1:15" s="268" customFormat="1" ht="11.25" customHeight="1">
      <c r="A51" s="288"/>
      <c r="B51" s="284"/>
      <c r="C51" s="293"/>
      <c r="D51" s="278" t="s">
        <v>5</v>
      </c>
      <c r="E51" s="280">
        <v>463</v>
      </c>
      <c r="F51" s="287">
        <f t="shared" si="0"/>
        <v>8000</v>
      </c>
      <c r="G51" s="281">
        <v>700</v>
      </c>
      <c r="H51" s="281">
        <v>300</v>
      </c>
      <c r="I51" s="281">
        <v>6890</v>
      </c>
      <c r="J51" s="281">
        <v>110</v>
      </c>
      <c r="K51" s="281"/>
      <c r="L51" s="281"/>
      <c r="M51" s="282"/>
      <c r="N51" s="280"/>
      <c r="O51" s="283"/>
    </row>
    <row r="52" spans="1:15" s="268" customFormat="1" ht="11.25" customHeight="1">
      <c r="A52" s="288"/>
      <c r="B52" s="284"/>
      <c r="C52" s="293"/>
      <c r="D52" s="278" t="s">
        <v>6</v>
      </c>
      <c r="E52" s="280">
        <v>2488</v>
      </c>
      <c r="F52" s="287">
        <f t="shared" si="0"/>
        <v>12225</v>
      </c>
      <c r="G52" s="281">
        <v>700</v>
      </c>
      <c r="H52" s="281">
        <v>300</v>
      </c>
      <c r="I52" s="281">
        <v>11115</v>
      </c>
      <c r="J52" s="281">
        <v>110</v>
      </c>
      <c r="K52" s="281"/>
      <c r="L52" s="281"/>
      <c r="M52" s="282"/>
      <c r="N52" s="280"/>
      <c r="O52" s="283"/>
    </row>
    <row r="53" spans="1:15" s="268" customFormat="1" ht="11.25" customHeight="1">
      <c r="A53" s="288" t="s">
        <v>285</v>
      </c>
      <c r="B53" s="277" t="s">
        <v>112</v>
      </c>
      <c r="C53" s="277"/>
      <c r="D53" s="278" t="s">
        <v>7</v>
      </c>
      <c r="E53" s="280"/>
      <c r="F53" s="287">
        <f t="shared" si="0"/>
        <v>8000</v>
      </c>
      <c r="G53" s="281"/>
      <c r="H53" s="281"/>
      <c r="I53" s="281"/>
      <c r="J53" s="281"/>
      <c r="K53" s="281"/>
      <c r="L53" s="281"/>
      <c r="M53" s="282"/>
      <c r="N53" s="280"/>
      <c r="O53" s="283">
        <v>8000</v>
      </c>
    </row>
    <row r="54" spans="1:15" s="268" customFormat="1" ht="11.25" customHeight="1">
      <c r="A54" s="276"/>
      <c r="B54" s="284"/>
      <c r="C54" s="293"/>
      <c r="D54" s="278" t="s">
        <v>5</v>
      </c>
      <c r="E54" s="280"/>
      <c r="F54" s="287">
        <f t="shared" si="0"/>
        <v>5816</v>
      </c>
      <c r="G54" s="281"/>
      <c r="H54" s="281"/>
      <c r="I54" s="281"/>
      <c r="J54" s="281"/>
      <c r="K54" s="281"/>
      <c r="L54" s="281"/>
      <c r="M54" s="282"/>
      <c r="N54" s="280"/>
      <c r="O54" s="283">
        <v>5816</v>
      </c>
    </row>
    <row r="55" spans="1:15" s="268" customFormat="1" ht="11.25" customHeight="1">
      <c r="A55" s="276"/>
      <c r="B55" s="284"/>
      <c r="C55" s="293"/>
      <c r="D55" s="278" t="s">
        <v>6</v>
      </c>
      <c r="E55" s="280"/>
      <c r="F55" s="287">
        <f t="shared" si="0"/>
        <v>5189</v>
      </c>
      <c r="G55" s="281"/>
      <c r="H55" s="281"/>
      <c r="I55" s="281"/>
      <c r="J55" s="281"/>
      <c r="K55" s="281"/>
      <c r="L55" s="281"/>
      <c r="M55" s="282"/>
      <c r="N55" s="280"/>
      <c r="O55" s="283">
        <v>5189</v>
      </c>
    </row>
    <row r="56" spans="1:15" s="268" customFormat="1" ht="11.25" customHeight="1">
      <c r="A56" s="276" t="s">
        <v>285</v>
      </c>
      <c r="B56" s="277" t="s">
        <v>289</v>
      </c>
      <c r="C56" s="277"/>
      <c r="D56" s="278" t="s">
        <v>7</v>
      </c>
      <c r="E56" s="280"/>
      <c r="F56" s="287">
        <f t="shared" si="0"/>
        <v>40000</v>
      </c>
      <c r="G56" s="281"/>
      <c r="H56" s="281"/>
      <c r="I56" s="281"/>
      <c r="J56" s="281"/>
      <c r="K56" s="281"/>
      <c r="L56" s="281"/>
      <c r="M56" s="282"/>
      <c r="N56" s="280"/>
      <c r="O56" s="283">
        <v>40000</v>
      </c>
    </row>
    <row r="57" spans="1:15" s="268" customFormat="1" ht="11.25" customHeight="1">
      <c r="A57" s="276"/>
      <c r="B57" s="284"/>
      <c r="C57" s="293"/>
      <c r="D57" s="278" t="s">
        <v>5</v>
      </c>
      <c r="E57" s="280"/>
      <c r="F57" s="287">
        <f t="shared" si="0"/>
        <v>0</v>
      </c>
      <c r="G57" s="281"/>
      <c r="H57" s="281"/>
      <c r="I57" s="281"/>
      <c r="J57" s="281"/>
      <c r="K57" s="281"/>
      <c r="L57" s="281"/>
      <c r="M57" s="282"/>
      <c r="N57" s="280"/>
      <c r="O57" s="283">
        <v>0</v>
      </c>
    </row>
    <row r="58" spans="1:15" s="268" customFormat="1" ht="11.25" customHeight="1">
      <c r="A58" s="276"/>
      <c r="B58" s="284"/>
      <c r="C58" s="293"/>
      <c r="D58" s="278" t="s">
        <v>6</v>
      </c>
      <c r="E58" s="280"/>
      <c r="F58" s="287">
        <f t="shared" si="0"/>
        <v>0</v>
      </c>
      <c r="G58" s="281"/>
      <c r="H58" s="281"/>
      <c r="I58" s="281"/>
      <c r="J58" s="281"/>
      <c r="K58" s="281"/>
      <c r="L58" s="281"/>
      <c r="M58" s="282"/>
      <c r="N58" s="280"/>
      <c r="O58" s="283"/>
    </row>
    <row r="59" spans="1:15" s="268" customFormat="1" ht="11.25" customHeight="1">
      <c r="A59" s="276" t="s">
        <v>285</v>
      </c>
      <c r="B59" s="277" t="s">
        <v>290</v>
      </c>
      <c r="C59" s="277"/>
      <c r="D59" s="278" t="s">
        <v>7</v>
      </c>
      <c r="E59" s="287"/>
      <c r="F59" s="287">
        <f t="shared" si="0"/>
        <v>774424</v>
      </c>
      <c r="G59" s="296"/>
      <c r="H59" s="296"/>
      <c r="I59" s="296">
        <v>122024</v>
      </c>
      <c r="J59" s="296"/>
      <c r="K59" s="296"/>
      <c r="L59" s="296"/>
      <c r="M59" s="297"/>
      <c r="N59" s="287">
        <v>652400</v>
      </c>
      <c r="O59" s="291"/>
    </row>
    <row r="60" spans="1:15" s="268" customFormat="1" ht="11.25" customHeight="1">
      <c r="A60" s="276"/>
      <c r="B60" s="289"/>
      <c r="C60" s="298"/>
      <c r="D60" s="278" t="s">
        <v>5</v>
      </c>
      <c r="E60" s="287"/>
      <c r="F60" s="287">
        <f t="shared" si="0"/>
        <v>774424</v>
      </c>
      <c r="G60" s="281"/>
      <c r="H60" s="281"/>
      <c r="I60" s="281">
        <v>122024</v>
      </c>
      <c r="J60" s="281"/>
      <c r="K60" s="281"/>
      <c r="L60" s="281"/>
      <c r="M60" s="282"/>
      <c r="N60" s="287">
        <v>652400</v>
      </c>
      <c r="O60" s="291"/>
    </row>
    <row r="61" spans="1:15" s="268" customFormat="1" ht="11.25" customHeight="1">
      <c r="A61" s="299"/>
      <c r="B61" s="300"/>
      <c r="C61" s="301"/>
      <c r="D61" s="302" t="s">
        <v>6</v>
      </c>
      <c r="E61" s="303"/>
      <c r="F61" s="303">
        <f t="shared" si="0"/>
        <v>1029614</v>
      </c>
      <c r="G61" s="304"/>
      <c r="H61" s="304"/>
      <c r="I61" s="304">
        <v>122024</v>
      </c>
      <c r="J61" s="304"/>
      <c r="K61" s="304"/>
      <c r="L61" s="304"/>
      <c r="M61" s="305"/>
      <c r="N61" s="303">
        <v>907590</v>
      </c>
      <c r="O61" s="306"/>
    </row>
    <row r="62" spans="1:15" s="268" customFormat="1" ht="11.25" customHeight="1">
      <c r="A62" s="262" t="s">
        <v>249</v>
      </c>
      <c r="B62" s="262"/>
      <c r="C62" s="262"/>
      <c r="D62" s="262"/>
      <c r="E62" s="263" t="s">
        <v>250</v>
      </c>
      <c r="F62" s="264" t="s">
        <v>251</v>
      </c>
      <c r="G62" s="265" t="s">
        <v>252</v>
      </c>
      <c r="H62" s="265"/>
      <c r="I62" s="265"/>
      <c r="J62" s="265"/>
      <c r="K62" s="265"/>
      <c r="L62" s="265" t="s">
        <v>253</v>
      </c>
      <c r="M62" s="265"/>
      <c r="N62" s="266" t="s">
        <v>254</v>
      </c>
      <c r="O62" s="267"/>
    </row>
    <row r="63" spans="1:15" s="268" customFormat="1" ht="11.25" customHeight="1">
      <c r="A63" s="262"/>
      <c r="B63" s="262"/>
      <c r="C63" s="262"/>
      <c r="D63" s="262"/>
      <c r="E63" s="263"/>
      <c r="F63" s="264"/>
      <c r="G63" s="269" t="s">
        <v>255</v>
      </c>
      <c r="H63" s="269" t="s">
        <v>256</v>
      </c>
      <c r="I63" s="269" t="s">
        <v>257</v>
      </c>
      <c r="J63" s="269" t="s">
        <v>258</v>
      </c>
      <c r="K63" s="269" t="s">
        <v>259</v>
      </c>
      <c r="L63" s="270" t="s">
        <v>45</v>
      </c>
      <c r="M63" s="270" t="s">
        <v>41</v>
      </c>
      <c r="N63" s="271" t="s">
        <v>260</v>
      </c>
      <c r="O63" s="272" t="s">
        <v>65</v>
      </c>
    </row>
    <row r="64" spans="1:15" s="268" customFormat="1" ht="11.25" customHeight="1">
      <c r="A64" s="262"/>
      <c r="B64" s="262"/>
      <c r="C64" s="262"/>
      <c r="D64" s="262"/>
      <c r="E64" s="263"/>
      <c r="F64" s="264"/>
      <c r="G64" s="273" t="s">
        <v>261</v>
      </c>
      <c r="H64" s="273" t="s">
        <v>262</v>
      </c>
      <c r="I64" s="273" t="s">
        <v>263</v>
      </c>
      <c r="J64" s="273" t="s">
        <v>264</v>
      </c>
      <c r="K64" s="273" t="s">
        <v>265</v>
      </c>
      <c r="L64" s="270"/>
      <c r="M64" s="270"/>
      <c r="N64" s="274"/>
      <c r="O64" s="275"/>
    </row>
    <row r="65" spans="1:15" s="268" customFormat="1" ht="11.25" customHeight="1">
      <c r="A65" s="307">
        <v>751153</v>
      </c>
      <c r="B65" s="289" t="s">
        <v>147</v>
      </c>
      <c r="C65" s="289"/>
      <c r="D65" s="278" t="s">
        <v>7</v>
      </c>
      <c r="E65" s="287"/>
      <c r="F65" s="287">
        <f t="shared" si="0"/>
        <v>53902</v>
      </c>
      <c r="G65" s="281"/>
      <c r="H65" s="281"/>
      <c r="I65" s="281">
        <v>53902</v>
      </c>
      <c r="J65" s="281"/>
      <c r="K65" s="281"/>
      <c r="L65" s="281"/>
      <c r="M65" s="282"/>
      <c r="N65" s="287"/>
      <c r="O65" s="291"/>
    </row>
    <row r="66" spans="1:15" s="268" customFormat="1" ht="11.25" customHeight="1">
      <c r="A66" s="307"/>
      <c r="B66" s="289"/>
      <c r="C66" s="289"/>
      <c r="D66" s="278" t="s">
        <v>5</v>
      </c>
      <c r="E66" s="287"/>
      <c r="F66" s="287">
        <f t="shared" si="0"/>
        <v>53902</v>
      </c>
      <c r="G66" s="281"/>
      <c r="H66" s="281"/>
      <c r="I66" s="281">
        <v>53902</v>
      </c>
      <c r="J66" s="281"/>
      <c r="K66" s="281"/>
      <c r="L66" s="281"/>
      <c r="M66" s="282"/>
      <c r="N66" s="287"/>
      <c r="O66" s="291"/>
    </row>
    <row r="67" spans="1:15" s="268" customFormat="1" ht="11.25" customHeight="1">
      <c r="A67" s="307"/>
      <c r="B67" s="289"/>
      <c r="C67" s="289"/>
      <c r="D67" s="278" t="s">
        <v>6</v>
      </c>
      <c r="E67" s="287"/>
      <c r="F67" s="287">
        <f t="shared" si="0"/>
        <v>58302</v>
      </c>
      <c r="G67" s="281"/>
      <c r="H67" s="281"/>
      <c r="I67" s="281">
        <v>58302</v>
      </c>
      <c r="J67" s="281"/>
      <c r="K67" s="281"/>
      <c r="L67" s="281"/>
      <c r="M67" s="282"/>
      <c r="N67" s="287"/>
      <c r="O67" s="291"/>
    </row>
    <row r="68" spans="1:15" s="268" customFormat="1" ht="11.25" customHeight="1">
      <c r="A68" s="307">
        <v>751175</v>
      </c>
      <c r="B68" s="277" t="s">
        <v>291</v>
      </c>
      <c r="C68" s="277"/>
      <c r="D68" s="278" t="s">
        <v>7</v>
      </c>
      <c r="E68" s="287"/>
      <c r="F68" s="287">
        <f t="shared" si="0"/>
        <v>0</v>
      </c>
      <c r="G68" s="281"/>
      <c r="H68" s="281"/>
      <c r="I68" s="281"/>
      <c r="J68" s="281"/>
      <c r="K68" s="281"/>
      <c r="L68" s="281"/>
      <c r="M68" s="282"/>
      <c r="N68" s="287"/>
      <c r="O68" s="291"/>
    </row>
    <row r="69" spans="1:15" s="268" customFormat="1" ht="11.25" customHeight="1">
      <c r="A69" s="307"/>
      <c r="B69" s="289"/>
      <c r="C69" s="289"/>
      <c r="D69" s="278" t="s">
        <v>5</v>
      </c>
      <c r="E69" s="287">
        <v>5189</v>
      </c>
      <c r="F69" s="287">
        <f t="shared" si="0"/>
        <v>5189</v>
      </c>
      <c r="G69" s="281">
        <v>2704</v>
      </c>
      <c r="H69" s="281">
        <v>755</v>
      </c>
      <c r="I69" s="281">
        <v>1716</v>
      </c>
      <c r="J69" s="281">
        <v>14</v>
      </c>
      <c r="K69" s="281"/>
      <c r="L69" s="281"/>
      <c r="M69" s="282"/>
      <c r="N69" s="287"/>
      <c r="O69" s="291"/>
    </row>
    <row r="70" spans="1:15" s="268" customFormat="1" ht="11.25" customHeight="1">
      <c r="A70" s="307"/>
      <c r="B70" s="289"/>
      <c r="C70" s="289"/>
      <c r="D70" s="278" t="s">
        <v>6</v>
      </c>
      <c r="E70" s="287">
        <v>5189</v>
      </c>
      <c r="F70" s="287">
        <f t="shared" si="0"/>
        <v>5189</v>
      </c>
      <c r="G70" s="281">
        <v>2704</v>
      </c>
      <c r="H70" s="281">
        <v>755</v>
      </c>
      <c r="I70" s="281">
        <v>1716</v>
      </c>
      <c r="J70" s="281">
        <v>14</v>
      </c>
      <c r="K70" s="281"/>
      <c r="L70" s="281"/>
      <c r="M70" s="282"/>
      <c r="N70" s="287"/>
      <c r="O70" s="291"/>
    </row>
    <row r="71" spans="1:15" s="268" customFormat="1" ht="11.25" customHeight="1">
      <c r="A71" s="288" t="s">
        <v>292</v>
      </c>
      <c r="B71" s="289" t="s">
        <v>293</v>
      </c>
      <c r="C71" s="289"/>
      <c r="D71" s="278" t="s">
        <v>7</v>
      </c>
      <c r="E71" s="287"/>
      <c r="F71" s="287">
        <f t="shared" si="0"/>
        <v>1350</v>
      </c>
      <c r="G71" s="281"/>
      <c r="H71" s="281"/>
      <c r="I71" s="281"/>
      <c r="J71" s="281">
        <v>1350</v>
      </c>
      <c r="K71" s="281"/>
      <c r="L71" s="281"/>
      <c r="M71" s="282"/>
      <c r="N71" s="287"/>
      <c r="O71" s="291"/>
    </row>
    <row r="72" spans="1:15" s="268" customFormat="1" ht="11.25" customHeight="1">
      <c r="A72" s="288"/>
      <c r="B72" s="289"/>
      <c r="C72" s="308"/>
      <c r="D72" s="278" t="s">
        <v>5</v>
      </c>
      <c r="E72" s="287">
        <v>1500</v>
      </c>
      <c r="F72" s="287">
        <f t="shared" si="0"/>
        <v>2650</v>
      </c>
      <c r="G72" s="281"/>
      <c r="H72" s="281"/>
      <c r="I72" s="281"/>
      <c r="J72" s="281">
        <v>2650</v>
      </c>
      <c r="K72" s="281"/>
      <c r="L72" s="281"/>
      <c r="M72" s="282"/>
      <c r="N72" s="287"/>
      <c r="O72" s="291"/>
    </row>
    <row r="73" spans="1:15" s="268" customFormat="1" ht="11.25" customHeight="1">
      <c r="A73" s="288"/>
      <c r="B73" s="289"/>
      <c r="C73" s="308"/>
      <c r="D73" s="278" t="s">
        <v>6</v>
      </c>
      <c r="E73" s="287">
        <v>1500</v>
      </c>
      <c r="F73" s="287">
        <f t="shared" si="0"/>
        <v>2350</v>
      </c>
      <c r="G73" s="281"/>
      <c r="H73" s="281"/>
      <c r="I73" s="281"/>
      <c r="J73" s="281">
        <v>2350</v>
      </c>
      <c r="K73" s="281"/>
      <c r="L73" s="281"/>
      <c r="M73" s="282"/>
      <c r="N73" s="287"/>
      <c r="O73" s="291"/>
    </row>
    <row r="74" spans="1:15" s="268" customFormat="1" ht="11.25" customHeight="1">
      <c r="A74" s="288" t="s">
        <v>294</v>
      </c>
      <c r="B74" s="277" t="s">
        <v>295</v>
      </c>
      <c r="C74" s="277"/>
      <c r="D74" s="278" t="s">
        <v>7</v>
      </c>
      <c r="E74" s="287"/>
      <c r="F74" s="287">
        <f t="shared" si="0"/>
        <v>250</v>
      </c>
      <c r="G74" s="281"/>
      <c r="H74" s="281"/>
      <c r="I74" s="281">
        <v>250</v>
      </c>
      <c r="J74" s="281"/>
      <c r="K74" s="281"/>
      <c r="L74" s="281"/>
      <c r="M74" s="282"/>
      <c r="N74" s="287"/>
      <c r="O74" s="291"/>
    </row>
    <row r="75" spans="1:15" s="268" customFormat="1" ht="11.25" customHeight="1">
      <c r="A75" s="288"/>
      <c r="B75" s="284"/>
      <c r="C75" s="285"/>
      <c r="D75" s="278" t="s">
        <v>5</v>
      </c>
      <c r="E75" s="287"/>
      <c r="F75" s="287">
        <f t="shared" si="0"/>
        <v>250</v>
      </c>
      <c r="G75" s="281"/>
      <c r="H75" s="281"/>
      <c r="I75" s="281">
        <v>250</v>
      </c>
      <c r="J75" s="281"/>
      <c r="K75" s="281"/>
      <c r="L75" s="281"/>
      <c r="M75" s="282"/>
      <c r="N75" s="287"/>
      <c r="O75" s="291"/>
    </row>
    <row r="76" spans="1:15" s="268" customFormat="1" ht="11.25" customHeight="1">
      <c r="A76" s="288"/>
      <c r="B76" s="284"/>
      <c r="C76" s="285"/>
      <c r="D76" s="278" t="s">
        <v>6</v>
      </c>
      <c r="E76" s="287"/>
      <c r="F76" s="287">
        <f t="shared" si="0"/>
        <v>250</v>
      </c>
      <c r="G76" s="281"/>
      <c r="H76" s="281"/>
      <c r="I76" s="281">
        <v>250</v>
      </c>
      <c r="J76" s="281"/>
      <c r="K76" s="281"/>
      <c r="L76" s="281"/>
      <c r="M76" s="282"/>
      <c r="N76" s="287"/>
      <c r="O76" s="291"/>
    </row>
    <row r="77" spans="1:15" s="268" customFormat="1" ht="12.75">
      <c r="A77" s="288" t="s">
        <v>296</v>
      </c>
      <c r="B77" s="277" t="s">
        <v>297</v>
      </c>
      <c r="C77" s="277"/>
      <c r="D77" s="278" t="s">
        <v>7</v>
      </c>
      <c r="E77" s="287">
        <v>15000</v>
      </c>
      <c r="F77" s="287">
        <f t="shared" si="0"/>
        <v>40615</v>
      </c>
      <c r="G77" s="281">
        <v>29526</v>
      </c>
      <c r="H77" s="281">
        <v>10089</v>
      </c>
      <c r="I77" s="281">
        <v>1000</v>
      </c>
      <c r="J77" s="281"/>
      <c r="K77" s="281"/>
      <c r="L77" s="281"/>
      <c r="M77" s="282"/>
      <c r="N77" s="287"/>
      <c r="O77" s="291"/>
    </row>
    <row r="78" spans="1:15" s="268" customFormat="1" ht="12.75">
      <c r="A78" s="288"/>
      <c r="B78" s="284"/>
      <c r="C78" s="285"/>
      <c r="D78" s="278" t="s">
        <v>5</v>
      </c>
      <c r="E78" s="287">
        <v>15000</v>
      </c>
      <c r="F78" s="287">
        <f t="shared" si="0"/>
        <v>40615</v>
      </c>
      <c r="G78" s="281">
        <v>29526</v>
      </c>
      <c r="H78" s="281">
        <v>10089</v>
      </c>
      <c r="I78" s="281">
        <v>1000</v>
      </c>
      <c r="J78" s="281"/>
      <c r="K78" s="281"/>
      <c r="L78" s="281"/>
      <c r="M78" s="282"/>
      <c r="N78" s="287"/>
      <c r="O78" s="291"/>
    </row>
    <row r="79" spans="1:15" s="268" customFormat="1" ht="12.75">
      <c r="A79" s="288"/>
      <c r="B79" s="284"/>
      <c r="C79" s="285"/>
      <c r="D79" s="278" t="s">
        <v>6</v>
      </c>
      <c r="E79" s="287">
        <v>28000</v>
      </c>
      <c r="F79" s="287">
        <f t="shared" si="0"/>
        <v>57615</v>
      </c>
      <c r="G79" s="281">
        <v>42526</v>
      </c>
      <c r="H79" s="281">
        <v>14089</v>
      </c>
      <c r="I79" s="281">
        <v>1000</v>
      </c>
      <c r="J79" s="281"/>
      <c r="K79" s="281"/>
      <c r="L79" s="281"/>
      <c r="M79" s="282"/>
      <c r="N79" s="287"/>
      <c r="O79" s="291"/>
    </row>
    <row r="80" spans="1:15" s="268" customFormat="1" ht="12.75">
      <c r="A80" s="288" t="s">
        <v>298</v>
      </c>
      <c r="B80" s="277" t="s">
        <v>299</v>
      </c>
      <c r="C80" s="277"/>
      <c r="D80" s="278" t="s">
        <v>7</v>
      </c>
      <c r="E80" s="287"/>
      <c r="F80" s="287">
        <f t="shared" si="0"/>
        <v>6840</v>
      </c>
      <c r="G80" s="281"/>
      <c r="H80" s="281"/>
      <c r="I80" s="281">
        <v>840</v>
      </c>
      <c r="J80" s="281"/>
      <c r="K80" s="281"/>
      <c r="L80" s="281">
        <v>6000</v>
      </c>
      <c r="M80" s="282"/>
      <c r="N80" s="287"/>
      <c r="O80" s="291"/>
    </row>
    <row r="81" spans="1:15" s="268" customFormat="1" ht="12.75">
      <c r="A81" s="288"/>
      <c r="B81" s="284"/>
      <c r="C81" s="285"/>
      <c r="D81" s="278" t="s">
        <v>5</v>
      </c>
      <c r="E81" s="280"/>
      <c r="F81" s="287">
        <f t="shared" si="0"/>
        <v>15840</v>
      </c>
      <c r="G81" s="281"/>
      <c r="H81" s="281"/>
      <c r="I81" s="281">
        <v>840</v>
      </c>
      <c r="J81" s="281"/>
      <c r="K81" s="281"/>
      <c r="L81" s="281">
        <v>12000</v>
      </c>
      <c r="M81" s="282">
        <v>3000</v>
      </c>
      <c r="N81" s="280"/>
      <c r="O81" s="283"/>
    </row>
    <row r="82" spans="1:15" s="268" customFormat="1" ht="12.75">
      <c r="A82" s="288"/>
      <c r="B82" s="284"/>
      <c r="C82" s="285"/>
      <c r="D82" s="278" t="s">
        <v>6</v>
      </c>
      <c r="E82" s="280"/>
      <c r="F82" s="287">
        <f t="shared" si="0"/>
        <v>9840</v>
      </c>
      <c r="G82" s="281"/>
      <c r="H82" s="281"/>
      <c r="I82" s="281">
        <v>840</v>
      </c>
      <c r="J82" s="281"/>
      <c r="K82" s="281"/>
      <c r="L82" s="281">
        <v>6000</v>
      </c>
      <c r="M82" s="282">
        <v>3000</v>
      </c>
      <c r="N82" s="280"/>
      <c r="O82" s="283"/>
    </row>
    <row r="83" spans="1:15" s="268" customFormat="1" ht="12.75">
      <c r="A83" s="288" t="s">
        <v>300</v>
      </c>
      <c r="B83" s="277" t="s">
        <v>301</v>
      </c>
      <c r="C83" s="277"/>
      <c r="D83" s="278" t="s">
        <v>7</v>
      </c>
      <c r="E83" s="280"/>
      <c r="F83" s="287">
        <f t="shared" si="0"/>
        <v>38460</v>
      </c>
      <c r="G83" s="281"/>
      <c r="H83" s="281"/>
      <c r="I83" s="281">
        <v>10000</v>
      </c>
      <c r="J83" s="281">
        <v>8660</v>
      </c>
      <c r="K83" s="281"/>
      <c r="L83" s="281"/>
      <c r="M83" s="282">
        <v>19800</v>
      </c>
      <c r="N83" s="280"/>
      <c r="O83" s="283"/>
    </row>
    <row r="84" spans="1:15" s="268" customFormat="1" ht="12.75">
      <c r="A84" s="288"/>
      <c r="B84" s="284"/>
      <c r="C84" s="285"/>
      <c r="D84" s="278" t="s">
        <v>5</v>
      </c>
      <c r="E84" s="280"/>
      <c r="F84" s="287">
        <f t="shared" si="0"/>
        <v>41460</v>
      </c>
      <c r="G84" s="281"/>
      <c r="H84" s="281"/>
      <c r="I84" s="281">
        <v>10000</v>
      </c>
      <c r="J84" s="281">
        <v>8660</v>
      </c>
      <c r="K84" s="281"/>
      <c r="L84" s="281"/>
      <c r="M84" s="282">
        <v>22800</v>
      </c>
      <c r="N84" s="280"/>
      <c r="O84" s="283"/>
    </row>
    <row r="85" spans="1:15" s="268" customFormat="1" ht="12.75">
      <c r="A85" s="288"/>
      <c r="B85" s="284"/>
      <c r="C85" s="285"/>
      <c r="D85" s="278" t="s">
        <v>6</v>
      </c>
      <c r="E85" s="280"/>
      <c r="F85" s="287">
        <f t="shared" si="0"/>
        <v>38960</v>
      </c>
      <c r="G85" s="281"/>
      <c r="H85" s="281"/>
      <c r="I85" s="281">
        <v>10000</v>
      </c>
      <c r="J85" s="281">
        <v>8660</v>
      </c>
      <c r="K85" s="281"/>
      <c r="L85" s="281"/>
      <c r="M85" s="282">
        <v>20300</v>
      </c>
      <c r="N85" s="280"/>
      <c r="O85" s="283"/>
    </row>
    <row r="86" spans="1:15" s="268" customFormat="1" ht="12.75">
      <c r="A86" s="288"/>
      <c r="B86" s="277" t="s">
        <v>302</v>
      </c>
      <c r="C86" s="277"/>
      <c r="D86" s="278" t="s">
        <v>7</v>
      </c>
      <c r="E86" s="287">
        <v>20000</v>
      </c>
      <c r="F86" s="287">
        <f aca="true" t="shared" si="1" ref="F86:F91">SUM(G86:O86)</f>
        <v>77628</v>
      </c>
      <c r="G86" s="296"/>
      <c r="H86" s="296"/>
      <c r="I86" s="296">
        <v>10000</v>
      </c>
      <c r="J86" s="296">
        <v>3028</v>
      </c>
      <c r="K86" s="296"/>
      <c r="L86" s="296">
        <v>12600</v>
      </c>
      <c r="M86" s="297">
        <v>52000</v>
      </c>
      <c r="N86" s="287"/>
      <c r="O86" s="291"/>
    </row>
    <row r="87" spans="1:15" s="268" customFormat="1" ht="12.75">
      <c r="A87" s="276"/>
      <c r="B87" s="309"/>
      <c r="C87" s="310"/>
      <c r="D87" s="278" t="s">
        <v>5</v>
      </c>
      <c r="E87" s="280">
        <v>10000</v>
      </c>
      <c r="F87" s="287">
        <f t="shared" si="1"/>
        <v>120154</v>
      </c>
      <c r="G87" s="281"/>
      <c r="H87" s="281"/>
      <c r="I87" s="281">
        <v>11800</v>
      </c>
      <c r="J87" s="281">
        <v>11028</v>
      </c>
      <c r="K87" s="281"/>
      <c r="L87" s="281">
        <v>12600</v>
      </c>
      <c r="M87" s="282">
        <v>71726</v>
      </c>
      <c r="N87" s="280">
        <v>13000</v>
      </c>
      <c r="O87" s="283"/>
    </row>
    <row r="88" spans="1:15" s="268" customFormat="1" ht="12.75">
      <c r="A88" s="276"/>
      <c r="B88" s="309"/>
      <c r="C88" s="310"/>
      <c r="D88" s="278" t="s">
        <v>6</v>
      </c>
      <c r="E88" s="280">
        <v>11620</v>
      </c>
      <c r="F88" s="287">
        <f t="shared" si="1"/>
        <v>140174</v>
      </c>
      <c r="G88" s="281"/>
      <c r="H88" s="281"/>
      <c r="I88" s="281">
        <v>13420</v>
      </c>
      <c r="J88" s="281">
        <v>11028</v>
      </c>
      <c r="K88" s="281"/>
      <c r="L88" s="281">
        <v>3000</v>
      </c>
      <c r="M88" s="282">
        <v>71726</v>
      </c>
      <c r="N88" s="280">
        <v>41000</v>
      </c>
      <c r="O88" s="283"/>
    </row>
    <row r="89" spans="1:15" s="313" customFormat="1" ht="12.75">
      <c r="A89" s="276"/>
      <c r="B89" s="311" t="s">
        <v>303</v>
      </c>
      <c r="C89" s="311"/>
      <c r="D89" s="312" t="s">
        <v>7</v>
      </c>
      <c r="E89" s="280"/>
      <c r="F89" s="280">
        <f t="shared" si="1"/>
        <v>10000</v>
      </c>
      <c r="G89" s="281"/>
      <c r="H89" s="281"/>
      <c r="I89" s="281">
        <v>10000</v>
      </c>
      <c r="J89" s="281"/>
      <c r="K89" s="281"/>
      <c r="L89" s="281"/>
      <c r="M89" s="282"/>
      <c r="N89" s="280"/>
      <c r="O89" s="283"/>
    </row>
    <row r="90" spans="1:15" s="313" customFormat="1" ht="12.75">
      <c r="A90" s="276"/>
      <c r="B90" s="284"/>
      <c r="C90" s="285"/>
      <c r="D90" s="278" t="s">
        <v>5</v>
      </c>
      <c r="E90" s="280">
        <v>1600</v>
      </c>
      <c r="F90" s="287">
        <f t="shared" si="1"/>
        <v>16100</v>
      </c>
      <c r="G90" s="281"/>
      <c r="H90" s="281"/>
      <c r="I90" s="281">
        <v>16100</v>
      </c>
      <c r="J90" s="281"/>
      <c r="K90" s="281"/>
      <c r="L90" s="281"/>
      <c r="M90" s="282"/>
      <c r="N90" s="280"/>
      <c r="O90" s="283"/>
    </row>
    <row r="91" spans="1:15" s="313" customFormat="1" ht="12.75">
      <c r="A91" s="276"/>
      <c r="B91" s="284"/>
      <c r="C91" s="285"/>
      <c r="D91" s="278" t="s">
        <v>6</v>
      </c>
      <c r="E91" s="280">
        <v>1600</v>
      </c>
      <c r="F91" s="287">
        <f t="shared" si="1"/>
        <v>16100</v>
      </c>
      <c r="G91" s="281"/>
      <c r="H91" s="281"/>
      <c r="I91" s="281">
        <v>16100</v>
      </c>
      <c r="J91" s="281"/>
      <c r="K91" s="281"/>
      <c r="L91" s="281"/>
      <c r="M91" s="282"/>
      <c r="N91" s="280"/>
      <c r="O91" s="283"/>
    </row>
    <row r="92" spans="1:15" s="268" customFormat="1" ht="12.75">
      <c r="A92" s="288"/>
      <c r="B92" s="277" t="s">
        <v>304</v>
      </c>
      <c r="C92" s="277"/>
      <c r="D92" s="278" t="s">
        <v>7</v>
      </c>
      <c r="E92" s="287"/>
      <c r="F92" s="287">
        <f aca="true" t="shared" si="2" ref="F92:F175">SUM(G92:O92)</f>
        <v>11000</v>
      </c>
      <c r="G92" s="281"/>
      <c r="H92" s="281"/>
      <c r="I92" s="281">
        <v>4000</v>
      </c>
      <c r="J92" s="281">
        <v>7000</v>
      </c>
      <c r="K92" s="281"/>
      <c r="L92" s="281"/>
      <c r="M92" s="282"/>
      <c r="N92" s="287"/>
      <c r="O92" s="291"/>
    </row>
    <row r="93" spans="1:15" s="268" customFormat="1" ht="12.75">
      <c r="A93" s="288"/>
      <c r="B93" s="284"/>
      <c r="C93" s="285"/>
      <c r="D93" s="278" t="s">
        <v>5</v>
      </c>
      <c r="E93" s="287"/>
      <c r="F93" s="287">
        <f t="shared" si="2"/>
        <v>12000</v>
      </c>
      <c r="G93" s="281"/>
      <c r="H93" s="281"/>
      <c r="I93" s="281">
        <v>4000</v>
      </c>
      <c r="J93" s="281">
        <v>8000</v>
      </c>
      <c r="K93" s="281"/>
      <c r="L93" s="281"/>
      <c r="M93" s="282"/>
      <c r="N93" s="287"/>
      <c r="O93" s="291"/>
    </row>
    <row r="94" spans="1:15" s="268" customFormat="1" ht="12.75">
      <c r="A94" s="288"/>
      <c r="B94" s="284"/>
      <c r="C94" s="285"/>
      <c r="D94" s="278" t="s">
        <v>6</v>
      </c>
      <c r="E94" s="287"/>
      <c r="F94" s="287">
        <f t="shared" si="2"/>
        <v>12000</v>
      </c>
      <c r="G94" s="281"/>
      <c r="H94" s="281"/>
      <c r="I94" s="281">
        <v>4000</v>
      </c>
      <c r="J94" s="281">
        <v>8000</v>
      </c>
      <c r="K94" s="281"/>
      <c r="L94" s="281"/>
      <c r="M94" s="282"/>
      <c r="N94" s="287"/>
      <c r="O94" s="291"/>
    </row>
    <row r="95" spans="1:15" s="268" customFormat="1" ht="12" customHeight="1">
      <c r="A95" s="288" t="s">
        <v>305</v>
      </c>
      <c r="B95" s="277" t="s">
        <v>306</v>
      </c>
      <c r="C95" s="277"/>
      <c r="D95" s="278" t="s">
        <v>7</v>
      </c>
      <c r="E95" s="287"/>
      <c r="F95" s="287">
        <f t="shared" si="2"/>
        <v>1620</v>
      </c>
      <c r="G95" s="314"/>
      <c r="H95" s="314"/>
      <c r="I95" s="315">
        <v>1620</v>
      </c>
      <c r="J95" s="315"/>
      <c r="K95" s="316"/>
      <c r="L95" s="315"/>
      <c r="M95" s="297"/>
      <c r="N95" s="287"/>
      <c r="O95" s="291"/>
    </row>
    <row r="96" spans="1:15" s="268" customFormat="1" ht="12" customHeight="1">
      <c r="A96" s="288"/>
      <c r="B96" s="284"/>
      <c r="C96" s="285"/>
      <c r="D96" s="278" t="s">
        <v>5</v>
      </c>
      <c r="E96" s="287"/>
      <c r="F96" s="287">
        <f>SUM(G96:O96)</f>
        <v>1620</v>
      </c>
      <c r="G96" s="314"/>
      <c r="H96" s="314"/>
      <c r="I96" s="315">
        <v>1620</v>
      </c>
      <c r="J96" s="315"/>
      <c r="K96" s="316"/>
      <c r="L96" s="315"/>
      <c r="M96" s="297"/>
      <c r="N96" s="287"/>
      <c r="O96" s="291"/>
    </row>
    <row r="97" spans="1:15" s="268" customFormat="1" ht="12" customHeight="1">
      <c r="A97" s="288"/>
      <c r="B97" s="284"/>
      <c r="C97" s="285"/>
      <c r="D97" s="278" t="s">
        <v>6</v>
      </c>
      <c r="E97" s="287"/>
      <c r="F97" s="287">
        <f>SUM(G97:O97)</f>
        <v>1620</v>
      </c>
      <c r="G97" s="314"/>
      <c r="H97" s="314"/>
      <c r="I97" s="315">
        <v>1620</v>
      </c>
      <c r="J97" s="315"/>
      <c r="K97" s="316"/>
      <c r="L97" s="315"/>
      <c r="M97" s="297"/>
      <c r="N97" s="287"/>
      <c r="O97" s="291"/>
    </row>
    <row r="98" spans="1:15" s="268" customFormat="1" ht="12" customHeight="1">
      <c r="A98" s="288"/>
      <c r="B98" s="277" t="s">
        <v>307</v>
      </c>
      <c r="C98" s="277"/>
      <c r="D98" s="278" t="s">
        <v>7</v>
      </c>
      <c r="E98" s="287">
        <v>35787</v>
      </c>
      <c r="F98" s="287">
        <f t="shared" si="2"/>
        <v>6422</v>
      </c>
      <c r="G98" s="314"/>
      <c r="H98" s="314"/>
      <c r="I98" s="315"/>
      <c r="J98" s="315"/>
      <c r="K98" s="316"/>
      <c r="L98" s="315"/>
      <c r="M98" s="297">
        <v>6422</v>
      </c>
      <c r="N98" s="287"/>
      <c r="O98" s="291"/>
    </row>
    <row r="99" spans="1:15" s="268" customFormat="1" ht="12" customHeight="1">
      <c r="A99" s="288"/>
      <c r="B99" s="284"/>
      <c r="C99" s="285"/>
      <c r="D99" s="278" t="s">
        <v>5</v>
      </c>
      <c r="E99" s="287">
        <v>30000</v>
      </c>
      <c r="F99" s="287">
        <f t="shared" si="2"/>
        <v>34422</v>
      </c>
      <c r="G99" s="317"/>
      <c r="H99" s="317"/>
      <c r="I99" s="318"/>
      <c r="J99" s="318"/>
      <c r="K99" s="319"/>
      <c r="L99" s="318"/>
      <c r="M99" s="282">
        <v>34422</v>
      </c>
      <c r="N99" s="287"/>
      <c r="O99" s="291"/>
    </row>
    <row r="100" spans="1:15" s="268" customFormat="1" ht="12" customHeight="1">
      <c r="A100" s="288"/>
      <c r="B100" s="284"/>
      <c r="C100" s="285"/>
      <c r="D100" s="278" t="s">
        <v>6</v>
      </c>
      <c r="E100" s="287">
        <v>30000</v>
      </c>
      <c r="F100" s="287">
        <f t="shared" si="2"/>
        <v>31422</v>
      </c>
      <c r="G100" s="317"/>
      <c r="H100" s="317"/>
      <c r="I100" s="318"/>
      <c r="J100" s="318"/>
      <c r="K100" s="319"/>
      <c r="L100" s="318"/>
      <c r="M100" s="282">
        <v>31422</v>
      </c>
      <c r="N100" s="287"/>
      <c r="O100" s="291"/>
    </row>
    <row r="101" spans="1:15" s="268" customFormat="1" ht="12.75">
      <c r="A101" s="288" t="s">
        <v>308</v>
      </c>
      <c r="B101" s="277" t="s">
        <v>309</v>
      </c>
      <c r="C101" s="277"/>
      <c r="D101" s="278" t="s">
        <v>7</v>
      </c>
      <c r="E101" s="287">
        <v>6252</v>
      </c>
      <c r="F101" s="287">
        <f t="shared" si="2"/>
        <v>11070</v>
      </c>
      <c r="G101" s="281"/>
      <c r="H101" s="281"/>
      <c r="I101" s="281">
        <v>11070</v>
      </c>
      <c r="J101" s="281"/>
      <c r="K101" s="281"/>
      <c r="L101" s="281"/>
      <c r="M101" s="282"/>
      <c r="N101" s="320"/>
      <c r="O101" s="291"/>
    </row>
    <row r="102" spans="1:15" s="268" customFormat="1" ht="12.75">
      <c r="A102" s="288"/>
      <c r="B102" s="284"/>
      <c r="C102" s="285"/>
      <c r="D102" s="278" t="s">
        <v>5</v>
      </c>
      <c r="E102" s="280">
        <v>6252</v>
      </c>
      <c r="F102" s="287">
        <f t="shared" si="2"/>
        <v>11070</v>
      </c>
      <c r="G102" s="281"/>
      <c r="H102" s="281"/>
      <c r="I102" s="281">
        <v>11070</v>
      </c>
      <c r="J102" s="281"/>
      <c r="K102" s="281"/>
      <c r="L102" s="281"/>
      <c r="M102" s="282"/>
      <c r="N102" s="321"/>
      <c r="O102" s="283"/>
    </row>
    <row r="103" spans="1:15" s="268" customFormat="1" ht="12.75">
      <c r="A103" s="288"/>
      <c r="B103" s="284"/>
      <c r="C103" s="285"/>
      <c r="D103" s="278" t="s">
        <v>6</v>
      </c>
      <c r="E103" s="280">
        <v>6252</v>
      </c>
      <c r="F103" s="287">
        <f t="shared" si="2"/>
        <v>11070</v>
      </c>
      <c r="G103" s="281"/>
      <c r="H103" s="281"/>
      <c r="I103" s="281">
        <v>11070</v>
      </c>
      <c r="J103" s="281"/>
      <c r="K103" s="281"/>
      <c r="L103" s="281"/>
      <c r="M103" s="282"/>
      <c r="N103" s="321"/>
      <c r="O103" s="283"/>
    </row>
    <row r="104" spans="1:15" s="268" customFormat="1" ht="12.75">
      <c r="A104" s="288" t="s">
        <v>310</v>
      </c>
      <c r="B104" s="277" t="s">
        <v>311</v>
      </c>
      <c r="C104" s="277"/>
      <c r="D104" s="278" t="s">
        <v>7</v>
      </c>
      <c r="E104" s="280"/>
      <c r="F104" s="287">
        <f t="shared" si="2"/>
        <v>79037</v>
      </c>
      <c r="G104" s="281"/>
      <c r="H104" s="281"/>
      <c r="I104" s="281">
        <v>70560</v>
      </c>
      <c r="J104" s="281"/>
      <c r="K104" s="281"/>
      <c r="L104" s="281"/>
      <c r="M104" s="282">
        <v>8477</v>
      </c>
      <c r="N104" s="321"/>
      <c r="O104" s="283"/>
    </row>
    <row r="105" spans="1:15" s="268" customFormat="1" ht="12.75">
      <c r="A105" s="276"/>
      <c r="B105" s="289"/>
      <c r="C105" s="285"/>
      <c r="D105" s="278" t="s">
        <v>5</v>
      </c>
      <c r="E105" s="280"/>
      <c r="F105" s="287">
        <f t="shared" si="2"/>
        <v>81304</v>
      </c>
      <c r="G105" s="281"/>
      <c r="H105" s="281"/>
      <c r="I105" s="281">
        <v>72827</v>
      </c>
      <c r="J105" s="281"/>
      <c r="K105" s="281"/>
      <c r="L105" s="281"/>
      <c r="M105" s="282">
        <v>8477</v>
      </c>
      <c r="N105" s="321"/>
      <c r="O105" s="283"/>
    </row>
    <row r="106" spans="1:15" s="268" customFormat="1" ht="12.75">
      <c r="A106" s="276"/>
      <c r="B106" s="289"/>
      <c r="C106" s="285"/>
      <c r="D106" s="278" t="s">
        <v>6</v>
      </c>
      <c r="E106" s="280"/>
      <c r="F106" s="287">
        <f t="shared" si="2"/>
        <v>75304</v>
      </c>
      <c r="G106" s="281"/>
      <c r="H106" s="281"/>
      <c r="I106" s="281">
        <v>72827</v>
      </c>
      <c r="J106" s="281"/>
      <c r="K106" s="281"/>
      <c r="L106" s="281"/>
      <c r="M106" s="282">
        <v>2477</v>
      </c>
      <c r="N106" s="321"/>
      <c r="O106" s="283"/>
    </row>
    <row r="107" spans="1:15" s="268" customFormat="1" ht="12.75">
      <c r="A107" s="276" t="s">
        <v>312</v>
      </c>
      <c r="B107" s="285" t="s">
        <v>313</v>
      </c>
      <c r="C107" s="285"/>
      <c r="D107" s="278" t="s">
        <v>7</v>
      </c>
      <c r="E107" s="280">
        <v>65000</v>
      </c>
      <c r="F107" s="287">
        <f t="shared" si="2"/>
        <v>5000</v>
      </c>
      <c r="G107" s="281"/>
      <c r="H107" s="281"/>
      <c r="I107" s="281">
        <v>5000</v>
      </c>
      <c r="J107" s="281"/>
      <c r="K107" s="281"/>
      <c r="L107" s="281"/>
      <c r="M107" s="282"/>
      <c r="N107" s="321"/>
      <c r="O107" s="283"/>
    </row>
    <row r="108" spans="1:15" s="268" customFormat="1" ht="12.75">
      <c r="A108" s="276"/>
      <c r="B108" s="322"/>
      <c r="C108" s="323"/>
      <c r="D108" s="278" t="s">
        <v>5</v>
      </c>
      <c r="E108" s="280">
        <v>65000</v>
      </c>
      <c r="F108" s="287">
        <f t="shared" si="2"/>
        <v>5000</v>
      </c>
      <c r="G108" s="281"/>
      <c r="H108" s="281"/>
      <c r="I108" s="281">
        <v>5000</v>
      </c>
      <c r="J108" s="281"/>
      <c r="K108" s="281"/>
      <c r="L108" s="281"/>
      <c r="M108" s="282"/>
      <c r="N108" s="321"/>
      <c r="O108" s="283"/>
    </row>
    <row r="109" spans="1:15" s="268" customFormat="1" ht="12.75">
      <c r="A109" s="276"/>
      <c r="B109" s="322"/>
      <c r="C109" s="323"/>
      <c r="D109" s="278" t="s">
        <v>6</v>
      </c>
      <c r="E109" s="280">
        <v>65000</v>
      </c>
      <c r="F109" s="287">
        <f t="shared" si="2"/>
        <v>5000</v>
      </c>
      <c r="G109" s="281"/>
      <c r="H109" s="281"/>
      <c r="I109" s="281">
        <v>5000</v>
      </c>
      <c r="J109" s="281"/>
      <c r="K109" s="281"/>
      <c r="L109" s="281"/>
      <c r="M109" s="282"/>
      <c r="N109" s="321"/>
      <c r="O109" s="283"/>
    </row>
    <row r="110" spans="1:15" s="268" customFormat="1" ht="12.75">
      <c r="A110" s="324">
        <v>751922</v>
      </c>
      <c r="B110" s="325" t="s">
        <v>314</v>
      </c>
      <c r="C110" s="325"/>
      <c r="D110" s="278" t="s">
        <v>7</v>
      </c>
      <c r="E110" s="287"/>
      <c r="F110" s="287">
        <f t="shared" si="2"/>
        <v>0</v>
      </c>
      <c r="G110" s="326"/>
      <c r="H110" s="326"/>
      <c r="I110" s="318"/>
      <c r="J110" s="326"/>
      <c r="K110" s="326"/>
      <c r="L110" s="327"/>
      <c r="M110" s="328"/>
      <c r="N110" s="320"/>
      <c r="O110" s="329"/>
    </row>
    <row r="111" spans="1:15" s="268" customFormat="1" ht="12.75">
      <c r="A111" s="324"/>
      <c r="B111" s="325"/>
      <c r="C111" s="325"/>
      <c r="D111" s="278" t="s">
        <v>5</v>
      </c>
      <c r="E111" s="287"/>
      <c r="F111" s="287">
        <f t="shared" si="2"/>
        <v>0</v>
      </c>
      <c r="G111" s="326"/>
      <c r="H111" s="326"/>
      <c r="I111" s="318"/>
      <c r="J111" s="326"/>
      <c r="K111" s="326"/>
      <c r="L111" s="327"/>
      <c r="M111" s="328"/>
      <c r="N111" s="320"/>
      <c r="O111" s="329"/>
    </row>
    <row r="112" spans="1:15" s="268" customFormat="1" ht="12.75">
      <c r="A112" s="324"/>
      <c r="B112" s="325"/>
      <c r="C112" s="325"/>
      <c r="D112" s="278" t="s">
        <v>6</v>
      </c>
      <c r="E112" s="287"/>
      <c r="F112" s="287">
        <f t="shared" si="2"/>
        <v>0</v>
      </c>
      <c r="G112" s="326"/>
      <c r="H112" s="326"/>
      <c r="I112" s="318"/>
      <c r="J112" s="330"/>
      <c r="K112" s="326"/>
      <c r="L112" s="327"/>
      <c r="M112" s="328"/>
      <c r="N112" s="320"/>
      <c r="O112" s="329"/>
    </row>
    <row r="113" spans="1:15" s="268" customFormat="1" ht="12.75">
      <c r="A113" s="288" t="s">
        <v>315</v>
      </c>
      <c r="B113" s="277" t="s">
        <v>316</v>
      </c>
      <c r="C113" s="277"/>
      <c r="D113" s="278" t="s">
        <v>7</v>
      </c>
      <c r="E113" s="287">
        <v>3020697</v>
      </c>
      <c r="F113" s="287">
        <f t="shared" si="2"/>
        <v>0</v>
      </c>
      <c r="G113" s="281"/>
      <c r="H113" s="281"/>
      <c r="I113" s="281"/>
      <c r="J113" s="281"/>
      <c r="K113" s="281"/>
      <c r="L113" s="281"/>
      <c r="M113" s="282"/>
      <c r="N113" s="320"/>
      <c r="O113" s="291"/>
    </row>
    <row r="114" spans="1:15" s="268" customFormat="1" ht="12.75">
      <c r="A114" s="288"/>
      <c r="B114" s="284"/>
      <c r="C114" s="285"/>
      <c r="D114" s="278" t="s">
        <v>5</v>
      </c>
      <c r="E114" s="287">
        <v>3172659</v>
      </c>
      <c r="F114" s="287">
        <f t="shared" si="2"/>
        <v>0</v>
      </c>
      <c r="G114" s="281"/>
      <c r="H114" s="281"/>
      <c r="I114" s="281"/>
      <c r="J114" s="281"/>
      <c r="K114" s="281"/>
      <c r="L114" s="281"/>
      <c r="M114" s="282"/>
      <c r="N114" s="320"/>
      <c r="O114" s="291"/>
    </row>
    <row r="115" spans="1:15" s="268" customFormat="1" ht="12.75">
      <c r="A115" s="288"/>
      <c r="B115" s="284"/>
      <c r="C115" s="285"/>
      <c r="D115" s="278" t="s">
        <v>6</v>
      </c>
      <c r="E115" s="287">
        <v>3178449</v>
      </c>
      <c r="F115" s="287">
        <f t="shared" si="2"/>
        <v>0</v>
      </c>
      <c r="G115" s="281"/>
      <c r="H115" s="281"/>
      <c r="I115" s="281"/>
      <c r="J115" s="281"/>
      <c r="K115" s="281"/>
      <c r="L115" s="281"/>
      <c r="M115" s="282"/>
      <c r="N115" s="320"/>
      <c r="O115" s="291"/>
    </row>
    <row r="116" spans="1:15" s="268" customFormat="1" ht="12.75">
      <c r="A116" s="288" t="s">
        <v>317</v>
      </c>
      <c r="B116" s="277" t="s">
        <v>318</v>
      </c>
      <c r="C116" s="277"/>
      <c r="D116" s="278" t="s">
        <v>7</v>
      </c>
      <c r="E116" s="287"/>
      <c r="F116" s="287">
        <f t="shared" si="2"/>
        <v>17052</v>
      </c>
      <c r="G116" s="281"/>
      <c r="H116" s="281"/>
      <c r="I116" s="281"/>
      <c r="J116" s="281">
        <v>8000</v>
      </c>
      <c r="K116" s="281"/>
      <c r="L116" s="281">
        <v>1052</v>
      </c>
      <c r="M116" s="282">
        <v>8000</v>
      </c>
      <c r="N116" s="320"/>
      <c r="O116" s="291"/>
    </row>
    <row r="117" spans="1:15" s="268" customFormat="1" ht="13.5" customHeight="1">
      <c r="A117" s="288"/>
      <c r="B117" s="284"/>
      <c r="C117" s="293"/>
      <c r="D117" s="278" t="s">
        <v>5</v>
      </c>
      <c r="E117" s="287"/>
      <c r="F117" s="287">
        <f>SUM(G117:O117)</f>
        <v>17052</v>
      </c>
      <c r="G117" s="296"/>
      <c r="H117" s="296"/>
      <c r="I117" s="296"/>
      <c r="J117" s="296">
        <v>8000</v>
      </c>
      <c r="K117" s="296"/>
      <c r="L117" s="296">
        <v>1052</v>
      </c>
      <c r="M117" s="297">
        <v>8000</v>
      </c>
      <c r="N117" s="320"/>
      <c r="O117" s="291"/>
    </row>
    <row r="118" spans="1:15" s="268" customFormat="1" ht="13.5" customHeight="1">
      <c r="A118" s="331"/>
      <c r="B118" s="284"/>
      <c r="C118" s="293"/>
      <c r="D118" s="278" t="s">
        <v>6</v>
      </c>
      <c r="E118" s="287"/>
      <c r="F118" s="287">
        <f>SUM(G118:O118)</f>
        <v>16000</v>
      </c>
      <c r="G118" s="296"/>
      <c r="H118" s="296"/>
      <c r="I118" s="296"/>
      <c r="J118" s="296">
        <v>8000</v>
      </c>
      <c r="K118" s="296"/>
      <c r="L118" s="296"/>
      <c r="M118" s="297">
        <v>8000</v>
      </c>
      <c r="N118" s="320"/>
      <c r="O118" s="291"/>
    </row>
    <row r="119" spans="1:15" s="268" customFormat="1" ht="13.5" customHeight="1">
      <c r="A119" s="276" t="s">
        <v>319</v>
      </c>
      <c r="B119" s="311" t="s">
        <v>320</v>
      </c>
      <c r="C119" s="311"/>
      <c r="D119" s="312" t="s">
        <v>7</v>
      </c>
      <c r="E119" s="280"/>
      <c r="F119" s="280">
        <f t="shared" si="2"/>
        <v>44071</v>
      </c>
      <c r="G119" s="281"/>
      <c r="H119" s="281"/>
      <c r="I119" s="281">
        <v>4500</v>
      </c>
      <c r="J119" s="281">
        <v>12000</v>
      </c>
      <c r="K119" s="281"/>
      <c r="L119" s="281">
        <v>13071</v>
      </c>
      <c r="M119" s="282">
        <v>14500</v>
      </c>
      <c r="N119" s="321"/>
      <c r="O119" s="283"/>
    </row>
    <row r="120" spans="1:15" s="268" customFormat="1" ht="13.5" customHeight="1">
      <c r="A120" s="288"/>
      <c r="B120" s="284"/>
      <c r="C120" s="293"/>
      <c r="D120" s="278" t="s">
        <v>5</v>
      </c>
      <c r="E120" s="287">
        <v>3755</v>
      </c>
      <c r="F120" s="287">
        <f>SUM(G120:O120)</f>
        <v>43021</v>
      </c>
      <c r="G120" s="287"/>
      <c r="H120" s="287"/>
      <c r="I120" s="287">
        <v>5000</v>
      </c>
      <c r="J120" s="287">
        <v>10450</v>
      </c>
      <c r="K120" s="287"/>
      <c r="L120" s="287">
        <v>13071</v>
      </c>
      <c r="M120" s="287">
        <v>14500</v>
      </c>
      <c r="N120" s="320"/>
      <c r="O120" s="291"/>
    </row>
    <row r="121" spans="1:15" s="268" customFormat="1" ht="13.5" customHeight="1">
      <c r="A121" s="299"/>
      <c r="B121" s="332"/>
      <c r="C121" s="333"/>
      <c r="D121" s="302" t="s">
        <v>6</v>
      </c>
      <c r="E121" s="303">
        <v>3755</v>
      </c>
      <c r="F121" s="303">
        <f>SUM(G121:O121)</f>
        <v>33550</v>
      </c>
      <c r="G121" s="304"/>
      <c r="H121" s="304"/>
      <c r="I121" s="304">
        <v>5942</v>
      </c>
      <c r="J121" s="304">
        <v>10450</v>
      </c>
      <c r="K121" s="304"/>
      <c r="L121" s="304"/>
      <c r="M121" s="305">
        <v>17158</v>
      </c>
      <c r="N121" s="334"/>
      <c r="O121" s="306"/>
    </row>
    <row r="122" spans="1:15" s="268" customFormat="1" ht="13.5" customHeight="1">
      <c r="A122" s="262" t="s">
        <v>249</v>
      </c>
      <c r="B122" s="262"/>
      <c r="C122" s="262"/>
      <c r="D122" s="262"/>
      <c r="E122" s="263" t="s">
        <v>250</v>
      </c>
      <c r="F122" s="264" t="s">
        <v>251</v>
      </c>
      <c r="G122" s="265" t="s">
        <v>252</v>
      </c>
      <c r="H122" s="265"/>
      <c r="I122" s="265"/>
      <c r="J122" s="265"/>
      <c r="K122" s="265"/>
      <c r="L122" s="265" t="s">
        <v>253</v>
      </c>
      <c r="M122" s="265"/>
      <c r="N122" s="266" t="s">
        <v>254</v>
      </c>
      <c r="O122" s="267"/>
    </row>
    <row r="123" spans="1:15" s="268" customFormat="1" ht="13.5" customHeight="1">
      <c r="A123" s="262"/>
      <c r="B123" s="262"/>
      <c r="C123" s="262"/>
      <c r="D123" s="262"/>
      <c r="E123" s="263"/>
      <c r="F123" s="264"/>
      <c r="G123" s="269" t="s">
        <v>255</v>
      </c>
      <c r="H123" s="269" t="s">
        <v>256</v>
      </c>
      <c r="I123" s="269" t="s">
        <v>257</v>
      </c>
      <c r="J123" s="269" t="s">
        <v>258</v>
      </c>
      <c r="K123" s="269" t="s">
        <v>259</v>
      </c>
      <c r="L123" s="270" t="s">
        <v>45</v>
      </c>
      <c r="M123" s="270" t="s">
        <v>41</v>
      </c>
      <c r="N123" s="271" t="s">
        <v>260</v>
      </c>
      <c r="O123" s="272" t="s">
        <v>65</v>
      </c>
    </row>
    <row r="124" spans="1:15" s="268" customFormat="1" ht="13.5" customHeight="1">
      <c r="A124" s="262"/>
      <c r="B124" s="262"/>
      <c r="C124" s="262"/>
      <c r="D124" s="262"/>
      <c r="E124" s="263"/>
      <c r="F124" s="264"/>
      <c r="G124" s="273" t="s">
        <v>261</v>
      </c>
      <c r="H124" s="273" t="s">
        <v>262</v>
      </c>
      <c r="I124" s="273" t="s">
        <v>263</v>
      </c>
      <c r="J124" s="273" t="s">
        <v>264</v>
      </c>
      <c r="K124" s="273" t="s">
        <v>265</v>
      </c>
      <c r="L124" s="270"/>
      <c r="M124" s="270"/>
      <c r="N124" s="274"/>
      <c r="O124" s="275"/>
    </row>
    <row r="125" spans="1:15" s="268" customFormat="1" ht="12" customHeight="1">
      <c r="A125" s="276"/>
      <c r="B125" s="311" t="s">
        <v>321</v>
      </c>
      <c r="C125" s="311"/>
      <c r="D125" s="312" t="s">
        <v>7</v>
      </c>
      <c r="E125" s="280"/>
      <c r="F125" s="280">
        <f t="shared" si="2"/>
        <v>18000</v>
      </c>
      <c r="G125" s="281"/>
      <c r="H125" s="281"/>
      <c r="I125" s="281"/>
      <c r="J125" s="281"/>
      <c r="K125" s="281"/>
      <c r="L125" s="281"/>
      <c r="M125" s="282">
        <v>18000</v>
      </c>
      <c r="N125" s="321"/>
      <c r="O125" s="283"/>
    </row>
    <row r="126" spans="1:15" s="268" customFormat="1" ht="12" customHeight="1">
      <c r="A126" s="288"/>
      <c r="B126" s="284"/>
      <c r="C126" s="285"/>
      <c r="D126" s="278" t="s">
        <v>5</v>
      </c>
      <c r="E126" s="287"/>
      <c r="F126" s="287">
        <f t="shared" si="2"/>
        <v>18000</v>
      </c>
      <c r="G126" s="281"/>
      <c r="H126" s="281"/>
      <c r="I126" s="281"/>
      <c r="J126" s="281"/>
      <c r="K126" s="281"/>
      <c r="L126" s="281"/>
      <c r="M126" s="282">
        <v>18000</v>
      </c>
      <c r="N126" s="320"/>
      <c r="O126" s="291"/>
    </row>
    <row r="127" spans="1:15" s="268" customFormat="1" ht="12" customHeight="1">
      <c r="A127" s="288"/>
      <c r="B127" s="284"/>
      <c r="C127" s="285"/>
      <c r="D127" s="278" t="s">
        <v>6</v>
      </c>
      <c r="E127" s="287"/>
      <c r="F127" s="287">
        <f t="shared" si="2"/>
        <v>12000</v>
      </c>
      <c r="G127" s="281"/>
      <c r="H127" s="281"/>
      <c r="I127" s="281"/>
      <c r="J127" s="281"/>
      <c r="K127" s="281"/>
      <c r="L127" s="281"/>
      <c r="M127" s="282">
        <v>12000</v>
      </c>
      <c r="N127" s="320"/>
      <c r="O127" s="291"/>
    </row>
    <row r="128" spans="1:15" s="268" customFormat="1" ht="12" customHeight="1">
      <c r="A128" s="288"/>
      <c r="B128" s="277" t="s">
        <v>322</v>
      </c>
      <c r="C128" s="277"/>
      <c r="D128" s="278" t="s">
        <v>7</v>
      </c>
      <c r="E128" s="287"/>
      <c r="F128" s="287">
        <f t="shared" si="2"/>
        <v>13700</v>
      </c>
      <c r="G128" s="281"/>
      <c r="H128" s="281"/>
      <c r="I128" s="281"/>
      <c r="J128" s="281">
        <v>13700</v>
      </c>
      <c r="K128" s="281"/>
      <c r="L128" s="281"/>
      <c r="M128" s="282"/>
      <c r="N128" s="320"/>
      <c r="O128" s="291"/>
    </row>
    <row r="129" spans="1:15" s="268" customFormat="1" ht="12" customHeight="1">
      <c r="A129" s="288"/>
      <c r="B129" s="284"/>
      <c r="C129" s="285"/>
      <c r="D129" s="278" t="s">
        <v>5</v>
      </c>
      <c r="E129" s="287"/>
      <c r="F129" s="287">
        <f t="shared" si="2"/>
        <v>12200</v>
      </c>
      <c r="G129" s="281"/>
      <c r="H129" s="281"/>
      <c r="I129" s="281"/>
      <c r="J129" s="281">
        <v>12200</v>
      </c>
      <c r="K129" s="281"/>
      <c r="L129" s="281"/>
      <c r="M129" s="282"/>
      <c r="N129" s="320"/>
      <c r="O129" s="291"/>
    </row>
    <row r="130" spans="1:15" s="268" customFormat="1" ht="12" customHeight="1">
      <c r="A130" s="288"/>
      <c r="B130" s="284"/>
      <c r="C130" s="285"/>
      <c r="D130" s="278" t="s">
        <v>6</v>
      </c>
      <c r="E130" s="287"/>
      <c r="F130" s="287">
        <f t="shared" si="2"/>
        <v>12200</v>
      </c>
      <c r="G130" s="281"/>
      <c r="H130" s="281"/>
      <c r="I130" s="281"/>
      <c r="J130" s="281">
        <v>12200</v>
      </c>
      <c r="K130" s="281"/>
      <c r="L130" s="281"/>
      <c r="M130" s="282"/>
      <c r="N130" s="320"/>
      <c r="O130" s="291"/>
    </row>
    <row r="131" spans="1:15" s="268" customFormat="1" ht="12.75">
      <c r="A131" s="288" t="s">
        <v>323</v>
      </c>
      <c r="B131" s="277" t="s">
        <v>324</v>
      </c>
      <c r="C131" s="277"/>
      <c r="D131" s="278" t="s">
        <v>7</v>
      </c>
      <c r="E131" s="287"/>
      <c r="F131" s="287">
        <f t="shared" si="2"/>
        <v>18810</v>
      </c>
      <c r="G131" s="281">
        <v>240</v>
      </c>
      <c r="H131" s="281">
        <v>70</v>
      </c>
      <c r="I131" s="281">
        <v>3500</v>
      </c>
      <c r="J131" s="281">
        <v>4000</v>
      </c>
      <c r="K131" s="281"/>
      <c r="L131" s="281">
        <v>11000</v>
      </c>
      <c r="M131" s="282"/>
      <c r="N131" s="320"/>
      <c r="O131" s="291"/>
    </row>
    <row r="132" spans="1:15" s="268" customFormat="1" ht="12.75">
      <c r="A132" s="276"/>
      <c r="B132" s="284"/>
      <c r="C132" s="293"/>
      <c r="D132" s="278" t="s">
        <v>5</v>
      </c>
      <c r="E132" s="287"/>
      <c r="F132" s="287">
        <f t="shared" si="2"/>
        <v>18141</v>
      </c>
      <c r="G132" s="281">
        <v>240</v>
      </c>
      <c r="H132" s="281">
        <v>70</v>
      </c>
      <c r="I132" s="281">
        <v>3500</v>
      </c>
      <c r="J132" s="281">
        <v>4131</v>
      </c>
      <c r="K132" s="281"/>
      <c r="L132" s="281">
        <v>10200</v>
      </c>
      <c r="M132" s="282"/>
      <c r="N132" s="320"/>
      <c r="O132" s="291"/>
    </row>
    <row r="133" spans="1:15" s="268" customFormat="1" ht="12.75">
      <c r="A133" s="276"/>
      <c r="B133" s="284"/>
      <c r="C133" s="293"/>
      <c r="D133" s="278" t="s">
        <v>6</v>
      </c>
      <c r="E133" s="287"/>
      <c r="F133" s="287">
        <f t="shared" si="2"/>
        <v>31784</v>
      </c>
      <c r="G133" s="281">
        <v>240</v>
      </c>
      <c r="H133" s="281">
        <v>70</v>
      </c>
      <c r="I133" s="281">
        <v>3500</v>
      </c>
      <c r="J133" s="281">
        <v>4131</v>
      </c>
      <c r="K133" s="281"/>
      <c r="L133" s="281">
        <v>23843</v>
      </c>
      <c r="M133" s="282"/>
      <c r="N133" s="320"/>
      <c r="O133" s="291"/>
    </row>
    <row r="134" spans="1:15" s="268" customFormat="1" ht="12.75">
      <c r="A134" s="276" t="s">
        <v>325</v>
      </c>
      <c r="B134" s="277" t="s">
        <v>326</v>
      </c>
      <c r="C134" s="277"/>
      <c r="D134" s="278" t="s">
        <v>7</v>
      </c>
      <c r="E134" s="287"/>
      <c r="F134" s="287">
        <f t="shared" si="2"/>
        <v>3000</v>
      </c>
      <c r="G134" s="281"/>
      <c r="H134" s="281"/>
      <c r="I134" s="281">
        <v>3000</v>
      </c>
      <c r="J134" s="281"/>
      <c r="K134" s="281"/>
      <c r="L134" s="281"/>
      <c r="M134" s="282"/>
      <c r="N134" s="320"/>
      <c r="O134" s="291"/>
    </row>
    <row r="135" spans="1:15" s="268" customFormat="1" ht="12.75">
      <c r="A135" s="276"/>
      <c r="B135" s="289"/>
      <c r="C135" s="285"/>
      <c r="D135" s="278" t="s">
        <v>5</v>
      </c>
      <c r="E135" s="287"/>
      <c r="F135" s="287">
        <f t="shared" si="2"/>
        <v>3000</v>
      </c>
      <c r="G135" s="281"/>
      <c r="H135" s="281"/>
      <c r="I135" s="281">
        <v>3000</v>
      </c>
      <c r="J135" s="281"/>
      <c r="K135" s="281"/>
      <c r="L135" s="281"/>
      <c r="M135" s="282"/>
      <c r="N135" s="320"/>
      <c r="O135" s="291"/>
    </row>
    <row r="136" spans="1:15" s="268" customFormat="1" ht="12.75">
      <c r="A136" s="276"/>
      <c r="B136" s="289"/>
      <c r="C136" s="285"/>
      <c r="D136" s="278" t="s">
        <v>6</v>
      </c>
      <c r="E136" s="287"/>
      <c r="F136" s="287">
        <f t="shared" si="2"/>
        <v>3000</v>
      </c>
      <c r="G136" s="281"/>
      <c r="H136" s="281"/>
      <c r="I136" s="281">
        <v>3000</v>
      </c>
      <c r="J136" s="281"/>
      <c r="K136" s="281"/>
      <c r="L136" s="281"/>
      <c r="M136" s="282"/>
      <c r="N136" s="320"/>
      <c r="O136" s="291"/>
    </row>
    <row r="137" spans="1:15" s="268" customFormat="1" ht="12" customHeight="1">
      <c r="A137" s="335">
        <v>853136</v>
      </c>
      <c r="B137" s="336" t="s">
        <v>327</v>
      </c>
      <c r="C137" s="336"/>
      <c r="D137" s="278" t="s">
        <v>7</v>
      </c>
      <c r="E137" s="287"/>
      <c r="F137" s="287">
        <f t="shared" si="2"/>
        <v>0</v>
      </c>
      <c r="G137" s="319"/>
      <c r="H137" s="319"/>
      <c r="I137" s="318"/>
      <c r="J137" s="319"/>
      <c r="K137" s="319"/>
      <c r="L137" s="281"/>
      <c r="M137" s="282"/>
      <c r="N137" s="287"/>
      <c r="O137" s="337"/>
    </row>
    <row r="138" spans="1:15" s="268" customFormat="1" ht="12" customHeight="1">
      <c r="A138" s="335"/>
      <c r="B138" s="338"/>
      <c r="C138" s="336"/>
      <c r="D138" s="278" t="s">
        <v>5</v>
      </c>
      <c r="E138" s="287"/>
      <c r="F138" s="287">
        <f t="shared" si="2"/>
        <v>0</v>
      </c>
      <c r="G138" s="319"/>
      <c r="H138" s="319"/>
      <c r="I138" s="318"/>
      <c r="J138" s="319"/>
      <c r="K138" s="319"/>
      <c r="L138" s="281"/>
      <c r="M138" s="282"/>
      <c r="N138" s="287"/>
      <c r="O138" s="337"/>
    </row>
    <row r="139" spans="1:15" s="268" customFormat="1" ht="12" customHeight="1">
      <c r="A139" s="335"/>
      <c r="B139" s="338"/>
      <c r="C139" s="336"/>
      <c r="D139" s="278" t="s">
        <v>6</v>
      </c>
      <c r="E139" s="287"/>
      <c r="F139" s="287">
        <f t="shared" si="2"/>
        <v>0</v>
      </c>
      <c r="G139" s="319"/>
      <c r="H139" s="319"/>
      <c r="I139" s="318"/>
      <c r="J139" s="319"/>
      <c r="K139" s="319"/>
      <c r="L139" s="281"/>
      <c r="M139" s="282"/>
      <c r="N139" s="287"/>
      <c r="O139" s="337"/>
    </row>
    <row r="140" spans="1:15" s="268" customFormat="1" ht="12" customHeight="1">
      <c r="A140" s="288" t="s">
        <v>328</v>
      </c>
      <c r="B140" s="277" t="s">
        <v>329</v>
      </c>
      <c r="C140" s="277"/>
      <c r="D140" s="278" t="s">
        <v>7</v>
      </c>
      <c r="E140" s="287"/>
      <c r="F140" s="287">
        <f t="shared" si="2"/>
        <v>74200</v>
      </c>
      <c r="G140" s="281"/>
      <c r="H140" s="281">
        <v>7200</v>
      </c>
      <c r="I140" s="281"/>
      <c r="J140" s="281"/>
      <c r="K140" s="281">
        <v>67000</v>
      </c>
      <c r="L140" s="281"/>
      <c r="M140" s="282"/>
      <c r="N140" s="320"/>
      <c r="O140" s="291"/>
    </row>
    <row r="141" spans="1:15" s="268" customFormat="1" ht="12" customHeight="1">
      <c r="A141" s="288"/>
      <c r="B141" s="289"/>
      <c r="C141" s="293"/>
      <c r="D141" s="278" t="s">
        <v>5</v>
      </c>
      <c r="E141" s="287"/>
      <c r="F141" s="287">
        <f t="shared" si="2"/>
        <v>74200</v>
      </c>
      <c r="G141" s="281"/>
      <c r="H141" s="281">
        <v>7200</v>
      </c>
      <c r="I141" s="281"/>
      <c r="J141" s="281"/>
      <c r="K141" s="281">
        <v>67000</v>
      </c>
      <c r="L141" s="281"/>
      <c r="M141" s="282"/>
      <c r="N141" s="320"/>
      <c r="O141" s="291"/>
    </row>
    <row r="142" spans="1:15" s="268" customFormat="1" ht="12" customHeight="1">
      <c r="A142" s="288"/>
      <c r="B142" s="289"/>
      <c r="C142" s="293"/>
      <c r="D142" s="278" t="s">
        <v>6</v>
      </c>
      <c r="E142" s="287"/>
      <c r="F142" s="287">
        <f t="shared" si="2"/>
        <v>74200</v>
      </c>
      <c r="G142" s="281"/>
      <c r="H142" s="281">
        <v>7200</v>
      </c>
      <c r="I142" s="281"/>
      <c r="J142" s="281"/>
      <c r="K142" s="281">
        <v>67000</v>
      </c>
      <c r="L142" s="281"/>
      <c r="M142" s="282"/>
      <c r="N142" s="320"/>
      <c r="O142" s="291"/>
    </row>
    <row r="143" spans="1:15" s="268" customFormat="1" ht="12.75">
      <c r="A143" s="339">
        <v>853322</v>
      </c>
      <c r="B143" s="285" t="s">
        <v>330</v>
      </c>
      <c r="C143" s="285"/>
      <c r="D143" s="278" t="s">
        <v>7</v>
      </c>
      <c r="E143" s="287"/>
      <c r="F143" s="287">
        <f t="shared" si="2"/>
        <v>5500</v>
      </c>
      <c r="G143" s="281"/>
      <c r="H143" s="281"/>
      <c r="I143" s="281"/>
      <c r="J143" s="281"/>
      <c r="K143" s="281">
        <v>5500</v>
      </c>
      <c r="L143" s="281"/>
      <c r="M143" s="282"/>
      <c r="N143" s="287"/>
      <c r="O143" s="291"/>
    </row>
    <row r="144" spans="1:15" s="268" customFormat="1" ht="12.75">
      <c r="A144" s="339"/>
      <c r="B144" s="289"/>
      <c r="C144" s="290"/>
      <c r="D144" s="278" t="s">
        <v>5</v>
      </c>
      <c r="E144" s="287"/>
      <c r="F144" s="287">
        <f t="shared" si="2"/>
        <v>5500</v>
      </c>
      <c r="G144" s="281"/>
      <c r="H144" s="281"/>
      <c r="I144" s="281"/>
      <c r="J144" s="281"/>
      <c r="K144" s="281">
        <v>5500</v>
      </c>
      <c r="L144" s="281"/>
      <c r="M144" s="282"/>
      <c r="N144" s="287"/>
      <c r="O144" s="291"/>
    </row>
    <row r="145" spans="1:15" s="268" customFormat="1" ht="12.75">
      <c r="A145" s="339"/>
      <c r="B145" s="289"/>
      <c r="C145" s="290"/>
      <c r="D145" s="278" t="s">
        <v>6</v>
      </c>
      <c r="E145" s="287"/>
      <c r="F145" s="287">
        <f t="shared" si="2"/>
        <v>5500</v>
      </c>
      <c r="G145" s="281"/>
      <c r="H145" s="281"/>
      <c r="I145" s="281"/>
      <c r="J145" s="281"/>
      <c r="K145" s="281">
        <v>5500</v>
      </c>
      <c r="L145" s="281"/>
      <c r="M145" s="282"/>
      <c r="N145" s="287"/>
      <c r="O145" s="291"/>
    </row>
    <row r="146" spans="1:15" s="268" customFormat="1" ht="12.75">
      <c r="A146" s="339">
        <v>853333</v>
      </c>
      <c r="B146" s="285" t="s">
        <v>331</v>
      </c>
      <c r="C146" s="285"/>
      <c r="D146" s="278" t="s">
        <v>7</v>
      </c>
      <c r="E146" s="287"/>
      <c r="F146" s="287">
        <f t="shared" si="2"/>
        <v>29000</v>
      </c>
      <c r="G146" s="281"/>
      <c r="H146" s="281"/>
      <c r="I146" s="281"/>
      <c r="J146" s="281"/>
      <c r="K146" s="281">
        <v>29000</v>
      </c>
      <c r="L146" s="281"/>
      <c r="M146" s="282"/>
      <c r="N146" s="287"/>
      <c r="O146" s="291"/>
    </row>
    <row r="147" spans="1:15" s="268" customFormat="1" ht="12.75">
      <c r="A147" s="339"/>
      <c r="B147" s="289"/>
      <c r="C147" s="290"/>
      <c r="D147" s="278" t="s">
        <v>5</v>
      </c>
      <c r="E147" s="287"/>
      <c r="F147" s="287">
        <f t="shared" si="2"/>
        <v>29000</v>
      </c>
      <c r="G147" s="281"/>
      <c r="H147" s="281"/>
      <c r="I147" s="281"/>
      <c r="J147" s="281"/>
      <c r="K147" s="281">
        <v>29000</v>
      </c>
      <c r="L147" s="281"/>
      <c r="M147" s="282"/>
      <c r="N147" s="287"/>
      <c r="O147" s="291"/>
    </row>
    <row r="148" spans="1:15" s="268" customFormat="1" ht="12.75">
      <c r="A148" s="339"/>
      <c r="B148" s="289"/>
      <c r="C148" s="290"/>
      <c r="D148" s="278" t="s">
        <v>6</v>
      </c>
      <c r="E148" s="287"/>
      <c r="F148" s="287">
        <f t="shared" si="2"/>
        <v>29000</v>
      </c>
      <c r="G148" s="281"/>
      <c r="H148" s="281"/>
      <c r="I148" s="281"/>
      <c r="J148" s="281"/>
      <c r="K148" s="281">
        <v>29000</v>
      </c>
      <c r="L148" s="281"/>
      <c r="M148" s="282"/>
      <c r="N148" s="287"/>
      <c r="O148" s="291"/>
    </row>
    <row r="149" spans="1:15" s="268" customFormat="1" ht="12.75">
      <c r="A149" s="288" t="s">
        <v>332</v>
      </c>
      <c r="B149" s="277" t="s">
        <v>333</v>
      </c>
      <c r="C149" s="277"/>
      <c r="D149" s="278" t="s">
        <v>7</v>
      </c>
      <c r="E149" s="287">
        <v>2000</v>
      </c>
      <c r="F149" s="287">
        <f t="shared" si="2"/>
        <v>32000</v>
      </c>
      <c r="G149" s="281"/>
      <c r="H149" s="281"/>
      <c r="I149" s="281"/>
      <c r="J149" s="281"/>
      <c r="K149" s="281">
        <v>32000</v>
      </c>
      <c r="L149" s="281"/>
      <c r="M149" s="282"/>
      <c r="N149" s="287"/>
      <c r="O149" s="291"/>
    </row>
    <row r="150" spans="1:15" s="268" customFormat="1" ht="12.75">
      <c r="A150" s="288"/>
      <c r="B150" s="284"/>
      <c r="C150" s="285"/>
      <c r="D150" s="278" t="s">
        <v>5</v>
      </c>
      <c r="E150" s="287">
        <v>9321</v>
      </c>
      <c r="F150" s="287">
        <f t="shared" si="2"/>
        <v>38321</v>
      </c>
      <c r="G150" s="281">
        <v>400</v>
      </c>
      <c r="H150" s="281">
        <v>100</v>
      </c>
      <c r="I150" s="281"/>
      <c r="J150" s="281"/>
      <c r="K150" s="281">
        <v>37821</v>
      </c>
      <c r="L150" s="281"/>
      <c r="M150" s="282"/>
      <c r="N150" s="287"/>
      <c r="O150" s="291"/>
    </row>
    <row r="151" spans="1:15" s="268" customFormat="1" ht="12.75">
      <c r="A151" s="288"/>
      <c r="B151" s="284"/>
      <c r="C151" s="285"/>
      <c r="D151" s="278" t="s">
        <v>6</v>
      </c>
      <c r="E151" s="287">
        <v>9321</v>
      </c>
      <c r="F151" s="287">
        <f t="shared" si="2"/>
        <v>36821</v>
      </c>
      <c r="G151" s="281">
        <v>400</v>
      </c>
      <c r="H151" s="281">
        <v>100</v>
      </c>
      <c r="I151" s="281"/>
      <c r="J151" s="281"/>
      <c r="K151" s="281">
        <v>36321</v>
      </c>
      <c r="L151" s="281"/>
      <c r="M151" s="282"/>
      <c r="N151" s="287"/>
      <c r="O151" s="291"/>
    </row>
    <row r="152" spans="1:15" s="268" customFormat="1" ht="12.75">
      <c r="A152" s="288" t="s">
        <v>332</v>
      </c>
      <c r="B152" s="277" t="s">
        <v>334</v>
      </c>
      <c r="C152" s="277"/>
      <c r="D152" s="278" t="s">
        <v>7</v>
      </c>
      <c r="E152" s="287"/>
      <c r="F152" s="287">
        <f t="shared" si="2"/>
        <v>3000</v>
      </c>
      <c r="G152" s="287">
        <v>2000</v>
      </c>
      <c r="H152" s="287">
        <v>580</v>
      </c>
      <c r="I152" s="287">
        <v>420</v>
      </c>
      <c r="J152" s="287"/>
      <c r="K152" s="287"/>
      <c r="L152" s="287"/>
      <c r="M152" s="287"/>
      <c r="N152" s="287"/>
      <c r="O152" s="291"/>
    </row>
    <row r="153" spans="1:15" s="268" customFormat="1" ht="12.75">
      <c r="A153" s="288"/>
      <c r="B153" s="322"/>
      <c r="C153" s="340"/>
      <c r="D153" s="278" t="s">
        <v>5</v>
      </c>
      <c r="E153" s="287"/>
      <c r="F153" s="287">
        <f t="shared" si="2"/>
        <v>3000</v>
      </c>
      <c r="G153" s="296">
        <v>2000</v>
      </c>
      <c r="H153" s="296">
        <v>580</v>
      </c>
      <c r="I153" s="296">
        <v>420</v>
      </c>
      <c r="J153" s="296"/>
      <c r="K153" s="296"/>
      <c r="L153" s="296"/>
      <c r="M153" s="297"/>
      <c r="N153" s="287"/>
      <c r="O153" s="291"/>
    </row>
    <row r="154" spans="1:15" s="268" customFormat="1" ht="12.75">
      <c r="A154" s="288"/>
      <c r="B154" s="322"/>
      <c r="C154" s="340"/>
      <c r="D154" s="278" t="s">
        <v>6</v>
      </c>
      <c r="E154" s="287"/>
      <c r="F154" s="287">
        <f t="shared" si="2"/>
        <v>3000</v>
      </c>
      <c r="G154" s="296">
        <v>2000</v>
      </c>
      <c r="H154" s="296">
        <v>580</v>
      </c>
      <c r="I154" s="296">
        <v>420</v>
      </c>
      <c r="J154" s="296"/>
      <c r="K154" s="296"/>
      <c r="L154" s="296"/>
      <c r="M154" s="297"/>
      <c r="N154" s="287"/>
      <c r="O154" s="291"/>
    </row>
    <row r="155" spans="1:15" s="268" customFormat="1" ht="12.75">
      <c r="A155" s="339">
        <v>853355</v>
      </c>
      <c r="B155" s="310" t="s">
        <v>335</v>
      </c>
      <c r="C155" s="310"/>
      <c r="D155" s="278" t="s">
        <v>7</v>
      </c>
      <c r="E155" s="287"/>
      <c r="F155" s="287">
        <f t="shared" si="2"/>
        <v>29600</v>
      </c>
      <c r="G155" s="296"/>
      <c r="H155" s="296"/>
      <c r="I155" s="296"/>
      <c r="J155" s="296"/>
      <c r="K155" s="296">
        <v>29600</v>
      </c>
      <c r="L155" s="296"/>
      <c r="M155" s="297"/>
      <c r="N155" s="287"/>
      <c r="O155" s="291"/>
    </row>
    <row r="156" spans="1:15" s="268" customFormat="1" ht="12.75">
      <c r="A156" s="339"/>
      <c r="B156" s="322"/>
      <c r="C156" s="341"/>
      <c r="D156" s="278" t="s">
        <v>5</v>
      </c>
      <c r="E156" s="287"/>
      <c r="F156" s="287">
        <f t="shared" si="2"/>
        <v>29733</v>
      </c>
      <c r="G156" s="296"/>
      <c r="H156" s="296"/>
      <c r="I156" s="296"/>
      <c r="J156" s="296"/>
      <c r="K156" s="296">
        <v>29733</v>
      </c>
      <c r="L156" s="296"/>
      <c r="M156" s="297"/>
      <c r="N156" s="287"/>
      <c r="O156" s="291"/>
    </row>
    <row r="157" spans="1:15" s="268" customFormat="1" ht="12.75">
      <c r="A157" s="339"/>
      <c r="B157" s="322"/>
      <c r="C157" s="341"/>
      <c r="D157" s="278" t="s">
        <v>6</v>
      </c>
      <c r="E157" s="287"/>
      <c r="F157" s="287">
        <f t="shared" si="2"/>
        <v>31233</v>
      </c>
      <c r="G157" s="296"/>
      <c r="H157" s="296"/>
      <c r="I157" s="296"/>
      <c r="J157" s="296"/>
      <c r="K157" s="296">
        <v>31233</v>
      </c>
      <c r="L157" s="296"/>
      <c r="M157" s="297"/>
      <c r="N157" s="287"/>
      <c r="O157" s="291"/>
    </row>
    <row r="158" spans="1:15" s="268" customFormat="1" ht="12.75">
      <c r="A158" s="288" t="s">
        <v>336</v>
      </c>
      <c r="B158" s="277" t="s">
        <v>337</v>
      </c>
      <c r="C158" s="277"/>
      <c r="D158" s="278" t="s">
        <v>7</v>
      </c>
      <c r="E158" s="287"/>
      <c r="F158" s="287">
        <f t="shared" si="2"/>
        <v>5360</v>
      </c>
      <c r="G158" s="296"/>
      <c r="H158" s="296"/>
      <c r="I158" s="296">
        <v>4200</v>
      </c>
      <c r="J158" s="296">
        <v>1160</v>
      </c>
      <c r="K158" s="296"/>
      <c r="L158" s="296"/>
      <c r="M158" s="297"/>
      <c r="N158" s="287"/>
      <c r="O158" s="291"/>
    </row>
    <row r="159" spans="1:15" s="268" customFormat="1" ht="12.75">
      <c r="A159" s="342"/>
      <c r="B159" s="343"/>
      <c r="C159" s="344"/>
      <c r="D159" s="278" t="s">
        <v>5</v>
      </c>
      <c r="E159" s="279"/>
      <c r="F159" s="287">
        <f t="shared" si="2"/>
        <v>5360</v>
      </c>
      <c r="G159" s="345"/>
      <c r="H159" s="345"/>
      <c r="I159" s="345">
        <v>4200</v>
      </c>
      <c r="J159" s="345">
        <v>1160</v>
      </c>
      <c r="K159" s="345"/>
      <c r="L159" s="345"/>
      <c r="M159" s="346"/>
      <c r="N159" s="279"/>
      <c r="O159" s="347"/>
    </row>
    <row r="160" spans="1:15" s="268" customFormat="1" ht="12.75">
      <c r="A160" s="342"/>
      <c r="B160" s="343"/>
      <c r="C160" s="344"/>
      <c r="D160" s="278" t="s">
        <v>6</v>
      </c>
      <c r="E160" s="279"/>
      <c r="F160" s="287">
        <f t="shared" si="2"/>
        <v>5360</v>
      </c>
      <c r="G160" s="345"/>
      <c r="H160" s="345"/>
      <c r="I160" s="345">
        <v>4200</v>
      </c>
      <c r="J160" s="345">
        <v>1160</v>
      </c>
      <c r="K160" s="345"/>
      <c r="L160" s="345"/>
      <c r="M160" s="346"/>
      <c r="N160" s="279"/>
      <c r="O160" s="347"/>
    </row>
    <row r="161" spans="1:15" s="268" customFormat="1" ht="12.75">
      <c r="A161" s="324">
        <v>901116</v>
      </c>
      <c r="B161" s="348" t="s">
        <v>338</v>
      </c>
      <c r="C161" s="348"/>
      <c r="D161" s="278" t="s">
        <v>7</v>
      </c>
      <c r="E161" s="287">
        <v>39211</v>
      </c>
      <c r="F161" s="287">
        <f t="shared" si="2"/>
        <v>55125</v>
      </c>
      <c r="G161" s="315"/>
      <c r="H161" s="315"/>
      <c r="I161" s="315"/>
      <c r="J161" s="315">
        <v>17760</v>
      </c>
      <c r="K161" s="315"/>
      <c r="L161" s="315">
        <v>6180</v>
      </c>
      <c r="M161" s="349">
        <v>3925</v>
      </c>
      <c r="N161" s="350"/>
      <c r="O161" s="337">
        <v>27260</v>
      </c>
    </row>
    <row r="162" spans="1:15" s="268" customFormat="1" ht="12.75">
      <c r="A162" s="335"/>
      <c r="B162" s="325"/>
      <c r="C162" s="351"/>
      <c r="D162" s="278" t="s">
        <v>5</v>
      </c>
      <c r="E162" s="280">
        <v>39211</v>
      </c>
      <c r="F162" s="280">
        <f t="shared" si="2"/>
        <v>213145</v>
      </c>
      <c r="G162" s="318"/>
      <c r="H162" s="318"/>
      <c r="I162" s="318"/>
      <c r="J162" s="318">
        <v>17760</v>
      </c>
      <c r="K162" s="318"/>
      <c r="L162" s="318">
        <v>6180</v>
      </c>
      <c r="M162" s="352">
        <v>3925</v>
      </c>
      <c r="N162" s="353"/>
      <c r="O162" s="354">
        <v>185280</v>
      </c>
    </row>
    <row r="163" spans="1:15" s="268" customFormat="1" ht="12.75">
      <c r="A163" s="335"/>
      <c r="B163" s="325"/>
      <c r="C163" s="351"/>
      <c r="D163" s="278" t="s">
        <v>6</v>
      </c>
      <c r="E163" s="280">
        <v>21451</v>
      </c>
      <c r="F163" s="280">
        <f t="shared" si="2"/>
        <v>10105</v>
      </c>
      <c r="G163" s="318"/>
      <c r="H163" s="318"/>
      <c r="I163" s="318"/>
      <c r="J163" s="318"/>
      <c r="K163" s="318"/>
      <c r="L163" s="318">
        <v>6180</v>
      </c>
      <c r="M163" s="352">
        <v>3925</v>
      </c>
      <c r="N163" s="353"/>
      <c r="O163" s="354"/>
    </row>
    <row r="164" spans="1:15" s="268" customFormat="1" ht="12.75">
      <c r="A164" s="276" t="s">
        <v>339</v>
      </c>
      <c r="B164" s="310" t="s">
        <v>340</v>
      </c>
      <c r="C164" s="310"/>
      <c r="D164" s="312" t="s">
        <v>7</v>
      </c>
      <c r="E164" s="280"/>
      <c r="F164" s="287">
        <f t="shared" si="2"/>
        <v>37200</v>
      </c>
      <c r="G164" s="281"/>
      <c r="H164" s="281"/>
      <c r="I164" s="281">
        <v>26700</v>
      </c>
      <c r="J164" s="281">
        <v>10500</v>
      </c>
      <c r="K164" s="281"/>
      <c r="L164" s="281"/>
      <c r="M164" s="282"/>
      <c r="N164" s="280"/>
      <c r="O164" s="283"/>
    </row>
    <row r="165" spans="1:15" s="268" customFormat="1" ht="12.75">
      <c r="A165" s="276"/>
      <c r="B165" s="289"/>
      <c r="C165" s="290"/>
      <c r="D165" s="278" t="s">
        <v>5</v>
      </c>
      <c r="E165" s="280"/>
      <c r="F165" s="287">
        <f t="shared" si="2"/>
        <v>38200</v>
      </c>
      <c r="G165" s="281"/>
      <c r="H165" s="281"/>
      <c r="I165" s="281">
        <v>26700</v>
      </c>
      <c r="J165" s="281">
        <v>10500</v>
      </c>
      <c r="K165" s="281"/>
      <c r="L165" s="281"/>
      <c r="M165" s="282">
        <v>1000</v>
      </c>
      <c r="N165" s="280"/>
      <c r="O165" s="283"/>
    </row>
    <row r="166" spans="1:15" s="268" customFormat="1" ht="12.75">
      <c r="A166" s="276"/>
      <c r="B166" s="289"/>
      <c r="C166" s="290"/>
      <c r="D166" s="278" t="s">
        <v>6</v>
      </c>
      <c r="E166" s="280"/>
      <c r="F166" s="287">
        <f t="shared" si="2"/>
        <v>37200</v>
      </c>
      <c r="G166" s="281"/>
      <c r="H166" s="281"/>
      <c r="I166" s="281">
        <v>26700</v>
      </c>
      <c r="J166" s="281">
        <v>10500</v>
      </c>
      <c r="K166" s="281"/>
      <c r="L166" s="281"/>
      <c r="M166" s="282"/>
      <c r="N166" s="280"/>
      <c r="O166" s="283"/>
    </row>
    <row r="167" spans="1:15" s="268" customFormat="1" ht="12.75">
      <c r="A167" s="276" t="s">
        <v>341</v>
      </c>
      <c r="B167" s="277" t="s">
        <v>342</v>
      </c>
      <c r="C167" s="277"/>
      <c r="D167" s="278" t="s">
        <v>7</v>
      </c>
      <c r="E167" s="280">
        <v>1000</v>
      </c>
      <c r="F167" s="287">
        <f t="shared" si="2"/>
        <v>32200</v>
      </c>
      <c r="G167" s="281"/>
      <c r="H167" s="281"/>
      <c r="I167" s="281">
        <v>5700</v>
      </c>
      <c r="J167" s="281">
        <v>26500</v>
      </c>
      <c r="K167" s="281"/>
      <c r="L167" s="281"/>
      <c r="M167" s="282"/>
      <c r="N167" s="280"/>
      <c r="O167" s="283"/>
    </row>
    <row r="168" spans="1:15" s="268" customFormat="1" ht="12.75">
      <c r="A168" s="276"/>
      <c r="B168" s="284"/>
      <c r="C168" s="293"/>
      <c r="D168" s="278" t="s">
        <v>5</v>
      </c>
      <c r="E168" s="280">
        <v>2500</v>
      </c>
      <c r="F168" s="287">
        <f t="shared" si="2"/>
        <v>30680</v>
      </c>
      <c r="G168" s="281"/>
      <c r="H168" s="281"/>
      <c r="I168" s="281">
        <v>7200</v>
      </c>
      <c r="J168" s="281">
        <v>23480</v>
      </c>
      <c r="K168" s="281"/>
      <c r="L168" s="281"/>
      <c r="M168" s="282"/>
      <c r="N168" s="280"/>
      <c r="O168" s="283"/>
    </row>
    <row r="169" spans="1:15" s="268" customFormat="1" ht="12.75">
      <c r="A169" s="276"/>
      <c r="B169" s="284"/>
      <c r="C169" s="293"/>
      <c r="D169" s="278" t="s">
        <v>6</v>
      </c>
      <c r="E169" s="280">
        <v>2500</v>
      </c>
      <c r="F169" s="287">
        <f t="shared" si="2"/>
        <v>30680</v>
      </c>
      <c r="G169" s="281"/>
      <c r="H169" s="281"/>
      <c r="I169" s="281">
        <v>7200</v>
      </c>
      <c r="J169" s="281">
        <v>23480</v>
      </c>
      <c r="K169" s="281"/>
      <c r="L169" s="281"/>
      <c r="M169" s="282"/>
      <c r="N169" s="280"/>
      <c r="O169" s="283"/>
    </row>
    <row r="170" spans="1:15" s="268" customFormat="1" ht="12.75">
      <c r="A170" s="276" t="s">
        <v>343</v>
      </c>
      <c r="B170" s="277" t="s">
        <v>344</v>
      </c>
      <c r="C170" s="277"/>
      <c r="D170" s="278" t="s">
        <v>7</v>
      </c>
      <c r="E170" s="280"/>
      <c r="F170" s="287">
        <f t="shared" si="2"/>
        <v>27250</v>
      </c>
      <c r="G170" s="281"/>
      <c r="H170" s="281"/>
      <c r="I170" s="281">
        <v>14650</v>
      </c>
      <c r="J170" s="281">
        <v>12600</v>
      </c>
      <c r="K170" s="281"/>
      <c r="L170" s="281"/>
      <c r="M170" s="282"/>
      <c r="N170" s="280"/>
      <c r="O170" s="283"/>
    </row>
    <row r="171" spans="1:15" s="268" customFormat="1" ht="12.75">
      <c r="A171" s="276"/>
      <c r="B171" s="284"/>
      <c r="C171" s="293"/>
      <c r="D171" s="278" t="s">
        <v>5</v>
      </c>
      <c r="E171" s="280">
        <v>235</v>
      </c>
      <c r="F171" s="287">
        <f t="shared" si="2"/>
        <v>26724</v>
      </c>
      <c r="G171" s="281"/>
      <c r="H171" s="281"/>
      <c r="I171" s="281">
        <v>14885</v>
      </c>
      <c r="J171" s="281">
        <v>11650</v>
      </c>
      <c r="K171" s="281"/>
      <c r="L171" s="281"/>
      <c r="M171" s="282">
        <v>189</v>
      </c>
      <c r="N171" s="280"/>
      <c r="O171" s="283"/>
    </row>
    <row r="172" spans="1:15" s="268" customFormat="1" ht="12.75">
      <c r="A172" s="276"/>
      <c r="B172" s="284"/>
      <c r="C172" s="293"/>
      <c r="D172" s="278" t="s">
        <v>6</v>
      </c>
      <c r="E172" s="280">
        <v>2235</v>
      </c>
      <c r="F172" s="287">
        <f t="shared" si="2"/>
        <v>27724</v>
      </c>
      <c r="G172" s="281"/>
      <c r="H172" s="281"/>
      <c r="I172" s="281">
        <v>14885</v>
      </c>
      <c r="J172" s="281">
        <v>10650</v>
      </c>
      <c r="K172" s="281"/>
      <c r="L172" s="281"/>
      <c r="M172" s="282">
        <v>189</v>
      </c>
      <c r="N172" s="280">
        <v>2000</v>
      </c>
      <c r="O172" s="283"/>
    </row>
    <row r="173" spans="1:15" s="268" customFormat="1" ht="12.75">
      <c r="A173" s="288" t="s">
        <v>343</v>
      </c>
      <c r="B173" s="277" t="s">
        <v>345</v>
      </c>
      <c r="C173" s="277"/>
      <c r="D173" s="278" t="s">
        <v>7</v>
      </c>
      <c r="E173" s="287"/>
      <c r="F173" s="287">
        <f t="shared" si="2"/>
        <v>36000</v>
      </c>
      <c r="G173" s="296"/>
      <c r="H173" s="296"/>
      <c r="I173" s="296"/>
      <c r="J173" s="296">
        <v>36000</v>
      </c>
      <c r="K173" s="296"/>
      <c r="L173" s="296"/>
      <c r="M173" s="297"/>
      <c r="N173" s="287"/>
      <c r="O173" s="291"/>
    </row>
    <row r="174" spans="1:15" s="268" customFormat="1" ht="12.75">
      <c r="A174" s="276"/>
      <c r="B174" s="309"/>
      <c r="C174" s="340"/>
      <c r="D174" s="278" t="s">
        <v>5</v>
      </c>
      <c r="E174" s="287"/>
      <c r="F174" s="287">
        <f t="shared" si="2"/>
        <v>38400</v>
      </c>
      <c r="G174" s="281"/>
      <c r="H174" s="281"/>
      <c r="I174" s="281"/>
      <c r="J174" s="281">
        <v>38400</v>
      </c>
      <c r="K174" s="281"/>
      <c r="L174" s="281"/>
      <c r="M174" s="282"/>
      <c r="N174" s="280"/>
      <c r="O174" s="283"/>
    </row>
    <row r="175" spans="1:15" s="268" customFormat="1" ht="12.75">
      <c r="A175" s="276"/>
      <c r="B175" s="309"/>
      <c r="C175" s="340"/>
      <c r="D175" s="278" t="s">
        <v>6</v>
      </c>
      <c r="E175" s="287"/>
      <c r="F175" s="287">
        <f t="shared" si="2"/>
        <v>38400</v>
      </c>
      <c r="G175" s="281"/>
      <c r="H175" s="281"/>
      <c r="I175" s="281"/>
      <c r="J175" s="281">
        <v>38400</v>
      </c>
      <c r="K175" s="281"/>
      <c r="L175" s="281"/>
      <c r="M175" s="282"/>
      <c r="N175" s="280"/>
      <c r="O175" s="283"/>
    </row>
    <row r="176" spans="1:15" s="268" customFormat="1" ht="12.75">
      <c r="A176" s="276" t="s">
        <v>343</v>
      </c>
      <c r="B176" s="311" t="s">
        <v>346</v>
      </c>
      <c r="C176" s="311"/>
      <c r="D176" s="278" t="s">
        <v>7</v>
      </c>
      <c r="E176" s="287"/>
      <c r="F176" s="287">
        <f aca="true" t="shared" si="3" ref="F176:F181">SUM(G176:O176)</f>
        <v>37000</v>
      </c>
      <c r="G176" s="281"/>
      <c r="H176" s="281"/>
      <c r="I176" s="281"/>
      <c r="J176" s="281">
        <v>37000</v>
      </c>
      <c r="K176" s="281"/>
      <c r="L176" s="281"/>
      <c r="M176" s="282"/>
      <c r="N176" s="280"/>
      <c r="O176" s="283"/>
    </row>
    <row r="177" spans="1:15" s="268" customFormat="1" ht="12.75">
      <c r="A177" s="288"/>
      <c r="B177" s="284"/>
      <c r="C177" s="293"/>
      <c r="D177" s="278" t="s">
        <v>5</v>
      </c>
      <c r="E177" s="287"/>
      <c r="F177" s="287">
        <f t="shared" si="3"/>
        <v>37846</v>
      </c>
      <c r="G177" s="296"/>
      <c r="H177" s="296"/>
      <c r="I177" s="296"/>
      <c r="J177" s="296">
        <v>37846</v>
      </c>
      <c r="K177" s="296"/>
      <c r="L177" s="296"/>
      <c r="M177" s="297"/>
      <c r="N177" s="287"/>
      <c r="O177" s="291"/>
    </row>
    <row r="178" spans="1:15" s="268" customFormat="1" ht="12.75">
      <c r="A178" s="331"/>
      <c r="B178" s="284"/>
      <c r="C178" s="293"/>
      <c r="D178" s="278" t="s">
        <v>6</v>
      </c>
      <c r="E178" s="287">
        <v>47000</v>
      </c>
      <c r="F178" s="287">
        <f t="shared" si="3"/>
        <v>84846</v>
      </c>
      <c r="G178" s="296"/>
      <c r="H178" s="296"/>
      <c r="I178" s="296"/>
      <c r="J178" s="296">
        <v>37846</v>
      </c>
      <c r="K178" s="296"/>
      <c r="L178" s="296"/>
      <c r="M178" s="297"/>
      <c r="N178" s="287">
        <v>47000</v>
      </c>
      <c r="O178" s="291"/>
    </row>
    <row r="179" spans="1:15" s="268" customFormat="1" ht="12.75">
      <c r="A179" s="276" t="s">
        <v>347</v>
      </c>
      <c r="B179" s="311" t="s">
        <v>348</v>
      </c>
      <c r="C179" s="311"/>
      <c r="D179" s="312" t="s">
        <v>7</v>
      </c>
      <c r="E179" s="280"/>
      <c r="F179" s="280">
        <f t="shared" si="3"/>
        <v>840</v>
      </c>
      <c r="G179" s="281"/>
      <c r="H179" s="281"/>
      <c r="I179" s="281">
        <v>840</v>
      </c>
      <c r="J179" s="281"/>
      <c r="K179" s="281"/>
      <c r="L179" s="281"/>
      <c r="M179" s="282"/>
      <c r="N179" s="280"/>
      <c r="O179" s="283"/>
    </row>
    <row r="180" spans="1:15" s="268" customFormat="1" ht="12.75">
      <c r="A180" s="342"/>
      <c r="B180" s="343"/>
      <c r="C180" s="344"/>
      <c r="D180" s="355" t="s">
        <v>5</v>
      </c>
      <c r="E180" s="279">
        <v>10000</v>
      </c>
      <c r="F180" s="279">
        <f t="shared" si="3"/>
        <v>513578</v>
      </c>
      <c r="G180" s="279"/>
      <c r="H180" s="279"/>
      <c r="I180" s="279">
        <v>840</v>
      </c>
      <c r="J180" s="279"/>
      <c r="K180" s="279"/>
      <c r="L180" s="279"/>
      <c r="M180" s="279">
        <v>29500</v>
      </c>
      <c r="N180" s="279">
        <v>483238</v>
      </c>
      <c r="O180" s="347"/>
    </row>
    <row r="181" spans="1:15" s="268" customFormat="1" ht="13.5">
      <c r="A181" s="299"/>
      <c r="B181" s="332"/>
      <c r="C181" s="333"/>
      <c r="D181" s="302" t="s">
        <v>6</v>
      </c>
      <c r="E181" s="303">
        <v>40800</v>
      </c>
      <c r="F181" s="303">
        <f t="shared" si="3"/>
        <v>539978</v>
      </c>
      <c r="G181" s="304"/>
      <c r="H181" s="304"/>
      <c r="I181" s="304">
        <v>27240</v>
      </c>
      <c r="J181" s="304"/>
      <c r="K181" s="304"/>
      <c r="L181" s="304"/>
      <c r="M181" s="305">
        <v>29500</v>
      </c>
      <c r="N181" s="303">
        <v>483238</v>
      </c>
      <c r="O181" s="306"/>
    </row>
    <row r="182" spans="1:15" s="268" customFormat="1" ht="13.5">
      <c r="A182" s="262" t="s">
        <v>249</v>
      </c>
      <c r="B182" s="262"/>
      <c r="C182" s="262"/>
      <c r="D182" s="262"/>
      <c r="E182" s="263" t="s">
        <v>250</v>
      </c>
      <c r="F182" s="264" t="s">
        <v>251</v>
      </c>
      <c r="G182" s="265" t="s">
        <v>252</v>
      </c>
      <c r="H182" s="265"/>
      <c r="I182" s="265"/>
      <c r="J182" s="265"/>
      <c r="K182" s="265"/>
      <c r="L182" s="265" t="s">
        <v>253</v>
      </c>
      <c r="M182" s="265"/>
      <c r="N182" s="266" t="s">
        <v>254</v>
      </c>
      <c r="O182" s="267"/>
    </row>
    <row r="183" spans="1:15" s="268" customFormat="1" ht="12.75">
      <c r="A183" s="262"/>
      <c r="B183" s="262"/>
      <c r="C183" s="262"/>
      <c r="D183" s="262"/>
      <c r="E183" s="263"/>
      <c r="F183" s="264"/>
      <c r="G183" s="269" t="s">
        <v>255</v>
      </c>
      <c r="H183" s="269" t="s">
        <v>256</v>
      </c>
      <c r="I183" s="269" t="s">
        <v>257</v>
      </c>
      <c r="J183" s="269" t="s">
        <v>258</v>
      </c>
      <c r="K183" s="269" t="s">
        <v>259</v>
      </c>
      <c r="L183" s="270" t="s">
        <v>45</v>
      </c>
      <c r="M183" s="270" t="s">
        <v>41</v>
      </c>
      <c r="N183" s="271" t="s">
        <v>260</v>
      </c>
      <c r="O183" s="272" t="s">
        <v>65</v>
      </c>
    </row>
    <row r="184" spans="1:15" s="268" customFormat="1" ht="13.5">
      <c r="A184" s="262"/>
      <c r="B184" s="262"/>
      <c r="C184" s="262"/>
      <c r="D184" s="262"/>
      <c r="E184" s="263"/>
      <c r="F184" s="264"/>
      <c r="G184" s="273" t="s">
        <v>261</v>
      </c>
      <c r="H184" s="273" t="s">
        <v>262</v>
      </c>
      <c r="I184" s="273" t="s">
        <v>263</v>
      </c>
      <c r="J184" s="273" t="s">
        <v>264</v>
      </c>
      <c r="K184" s="273" t="s">
        <v>265</v>
      </c>
      <c r="L184" s="270"/>
      <c r="M184" s="270"/>
      <c r="N184" s="274"/>
      <c r="O184" s="275"/>
    </row>
    <row r="185" spans="1:15" s="268" customFormat="1" ht="12" customHeight="1">
      <c r="A185" s="288" t="s">
        <v>349</v>
      </c>
      <c r="B185" s="277" t="s">
        <v>350</v>
      </c>
      <c r="C185" s="277"/>
      <c r="D185" s="278" t="s">
        <v>7</v>
      </c>
      <c r="E185" s="287">
        <v>2000</v>
      </c>
      <c r="F185" s="287">
        <f aca="true" t="shared" si="4" ref="F185:F211">SUM(G185:O185)</f>
        <v>2000</v>
      </c>
      <c r="G185" s="296">
        <v>1288</v>
      </c>
      <c r="H185" s="296">
        <v>412</v>
      </c>
      <c r="I185" s="296">
        <v>300</v>
      </c>
      <c r="J185" s="296"/>
      <c r="K185" s="296"/>
      <c r="L185" s="296"/>
      <c r="M185" s="297"/>
      <c r="N185" s="287"/>
      <c r="O185" s="291"/>
    </row>
    <row r="186" spans="1:15" s="268" customFormat="1" ht="12" customHeight="1">
      <c r="A186" s="276"/>
      <c r="B186" s="284"/>
      <c r="C186" s="293"/>
      <c r="D186" s="278" t="s">
        <v>5</v>
      </c>
      <c r="E186" s="287">
        <v>2000</v>
      </c>
      <c r="F186" s="287">
        <f t="shared" si="4"/>
        <v>2000</v>
      </c>
      <c r="G186" s="281">
        <v>1288</v>
      </c>
      <c r="H186" s="281">
        <v>412</v>
      </c>
      <c r="I186" s="281">
        <v>300</v>
      </c>
      <c r="J186" s="281"/>
      <c r="K186" s="281"/>
      <c r="L186" s="281"/>
      <c r="M186" s="282"/>
      <c r="N186" s="280"/>
      <c r="O186" s="283"/>
    </row>
    <row r="187" spans="1:15" s="268" customFormat="1" ht="12" customHeight="1">
      <c r="A187" s="276"/>
      <c r="B187" s="284"/>
      <c r="C187" s="293"/>
      <c r="D187" s="278" t="s">
        <v>6</v>
      </c>
      <c r="E187" s="287">
        <v>2000</v>
      </c>
      <c r="F187" s="287">
        <f t="shared" si="4"/>
        <v>2000</v>
      </c>
      <c r="G187" s="281">
        <v>1288</v>
      </c>
      <c r="H187" s="281">
        <v>412</v>
      </c>
      <c r="I187" s="281">
        <v>300</v>
      </c>
      <c r="J187" s="281"/>
      <c r="K187" s="281"/>
      <c r="L187" s="281"/>
      <c r="M187" s="282"/>
      <c r="N187" s="280"/>
      <c r="O187" s="283"/>
    </row>
    <row r="188" spans="1:15" s="268" customFormat="1" ht="12.75">
      <c r="A188" s="288"/>
      <c r="B188" s="277" t="s">
        <v>210</v>
      </c>
      <c r="C188" s="277"/>
      <c r="D188" s="278" t="s">
        <v>7</v>
      </c>
      <c r="E188" s="287">
        <v>25482</v>
      </c>
      <c r="F188" s="287">
        <f t="shared" si="4"/>
        <v>0</v>
      </c>
      <c r="G188" s="281"/>
      <c r="H188" s="281"/>
      <c r="I188" s="281"/>
      <c r="J188" s="281"/>
      <c r="K188" s="281"/>
      <c r="L188" s="281"/>
      <c r="M188" s="282"/>
      <c r="N188" s="280"/>
      <c r="O188" s="283"/>
    </row>
    <row r="189" spans="1:15" s="268" customFormat="1" ht="12.75">
      <c r="A189" s="288"/>
      <c r="B189" s="284"/>
      <c r="C189" s="293"/>
      <c r="D189" s="278" t="s">
        <v>5</v>
      </c>
      <c r="E189" s="287">
        <v>282693</v>
      </c>
      <c r="F189" s="287">
        <f t="shared" si="4"/>
        <v>0</v>
      </c>
      <c r="G189" s="281"/>
      <c r="H189" s="281"/>
      <c r="I189" s="281"/>
      <c r="J189" s="281"/>
      <c r="K189" s="281"/>
      <c r="L189" s="281"/>
      <c r="M189" s="282"/>
      <c r="N189" s="280"/>
      <c r="O189" s="283"/>
    </row>
    <row r="190" spans="1:15" s="268" customFormat="1" ht="12.75">
      <c r="A190" s="288"/>
      <c r="B190" s="284"/>
      <c r="C190" s="293"/>
      <c r="D190" s="278" t="s">
        <v>6</v>
      </c>
      <c r="E190" s="287">
        <v>282693</v>
      </c>
      <c r="F190" s="287">
        <f t="shared" si="4"/>
        <v>0</v>
      </c>
      <c r="G190" s="281"/>
      <c r="H190" s="281"/>
      <c r="I190" s="281"/>
      <c r="J190" s="281"/>
      <c r="K190" s="281"/>
      <c r="L190" s="281"/>
      <c r="M190" s="282"/>
      <c r="N190" s="280"/>
      <c r="O190" s="283"/>
    </row>
    <row r="191" spans="1:15" s="268" customFormat="1" ht="12.75">
      <c r="A191" s="288"/>
      <c r="B191" s="277" t="s">
        <v>351</v>
      </c>
      <c r="C191" s="277"/>
      <c r="D191" s="278" t="s">
        <v>7</v>
      </c>
      <c r="E191" s="287">
        <v>28295</v>
      </c>
      <c r="F191" s="287">
        <f t="shared" si="4"/>
        <v>0</v>
      </c>
      <c r="G191" s="281"/>
      <c r="H191" s="281"/>
      <c r="I191" s="281"/>
      <c r="J191" s="281"/>
      <c r="K191" s="281"/>
      <c r="L191" s="281"/>
      <c r="M191" s="282"/>
      <c r="N191" s="280"/>
      <c r="O191" s="283"/>
    </row>
    <row r="192" spans="1:15" s="268" customFormat="1" ht="12.75">
      <c r="A192" s="288"/>
      <c r="B192" s="284"/>
      <c r="C192" s="293"/>
      <c r="D192" s="278" t="s">
        <v>5</v>
      </c>
      <c r="E192" s="287">
        <v>58120</v>
      </c>
      <c r="F192" s="287">
        <f t="shared" si="4"/>
        <v>0</v>
      </c>
      <c r="G192" s="281"/>
      <c r="H192" s="281"/>
      <c r="I192" s="281"/>
      <c r="J192" s="281"/>
      <c r="K192" s="281"/>
      <c r="L192" s="281"/>
      <c r="M192" s="282"/>
      <c r="N192" s="280"/>
      <c r="O192" s="283"/>
    </row>
    <row r="193" spans="1:15" s="268" customFormat="1" ht="12.75">
      <c r="A193" s="288"/>
      <c r="B193" s="284"/>
      <c r="C193" s="293"/>
      <c r="D193" s="278" t="s">
        <v>6</v>
      </c>
      <c r="E193" s="287">
        <v>28295</v>
      </c>
      <c r="F193" s="287">
        <f t="shared" si="4"/>
        <v>0</v>
      </c>
      <c r="G193" s="281"/>
      <c r="H193" s="281"/>
      <c r="I193" s="281"/>
      <c r="J193" s="281"/>
      <c r="K193" s="281"/>
      <c r="L193" s="281"/>
      <c r="M193" s="282"/>
      <c r="N193" s="280"/>
      <c r="O193" s="283"/>
    </row>
    <row r="194" spans="1:15" s="268" customFormat="1" ht="12.75">
      <c r="A194" s="288"/>
      <c r="B194" s="277" t="s">
        <v>352</v>
      </c>
      <c r="C194" s="277"/>
      <c r="D194" s="278" t="s">
        <v>7</v>
      </c>
      <c r="E194" s="287"/>
      <c r="F194" s="287">
        <f t="shared" si="4"/>
        <v>2500000</v>
      </c>
      <c r="G194" s="281"/>
      <c r="H194" s="281"/>
      <c r="I194" s="281"/>
      <c r="J194" s="281"/>
      <c r="K194" s="281"/>
      <c r="L194" s="281"/>
      <c r="M194" s="282"/>
      <c r="N194" s="280"/>
      <c r="O194" s="283">
        <v>2500000</v>
      </c>
    </row>
    <row r="195" spans="1:15" s="268" customFormat="1" ht="12.75">
      <c r="A195" s="288"/>
      <c r="B195" s="284"/>
      <c r="C195" s="293"/>
      <c r="D195" s="278" t="s">
        <v>5</v>
      </c>
      <c r="E195" s="287"/>
      <c r="F195" s="287">
        <f t="shared" si="4"/>
        <v>1853147</v>
      </c>
      <c r="G195" s="281"/>
      <c r="H195" s="281"/>
      <c r="I195" s="281"/>
      <c r="J195" s="281"/>
      <c r="K195" s="281"/>
      <c r="L195" s="281"/>
      <c r="M195" s="282"/>
      <c r="N195" s="280"/>
      <c r="O195" s="283">
        <v>1853147</v>
      </c>
    </row>
    <row r="196" spans="1:15" s="268" customFormat="1" ht="12.75">
      <c r="A196" s="288"/>
      <c r="B196" s="284"/>
      <c r="C196" s="293"/>
      <c r="D196" s="278" t="s">
        <v>6</v>
      </c>
      <c r="E196" s="287"/>
      <c r="F196" s="287">
        <f t="shared" si="4"/>
        <v>2001467</v>
      </c>
      <c r="G196" s="281"/>
      <c r="H196" s="281"/>
      <c r="I196" s="281"/>
      <c r="J196" s="281"/>
      <c r="K196" s="281"/>
      <c r="L196" s="281"/>
      <c r="M196" s="282"/>
      <c r="N196" s="280"/>
      <c r="O196" s="283">
        <v>2001467</v>
      </c>
    </row>
    <row r="197" spans="1:15" s="268" customFormat="1" ht="12.75">
      <c r="A197" s="288"/>
      <c r="B197" s="277" t="s">
        <v>353</v>
      </c>
      <c r="C197" s="277"/>
      <c r="D197" s="278" t="s">
        <v>7</v>
      </c>
      <c r="E197" s="287"/>
      <c r="F197" s="287">
        <f t="shared" si="4"/>
        <v>7000</v>
      </c>
      <c r="G197" s="281"/>
      <c r="H197" s="281"/>
      <c r="I197" s="281"/>
      <c r="J197" s="281">
        <v>7000</v>
      </c>
      <c r="K197" s="281"/>
      <c r="L197" s="281"/>
      <c r="M197" s="282"/>
      <c r="N197" s="280"/>
      <c r="O197" s="283"/>
    </row>
    <row r="198" spans="1:15" s="268" customFormat="1" ht="12.75">
      <c r="A198" s="288"/>
      <c r="B198" s="284"/>
      <c r="C198" s="293"/>
      <c r="D198" s="278" t="s">
        <v>5</v>
      </c>
      <c r="E198" s="287"/>
      <c r="F198" s="287">
        <f t="shared" si="4"/>
        <v>7000</v>
      </c>
      <c r="G198" s="281"/>
      <c r="H198" s="281"/>
      <c r="I198" s="281"/>
      <c r="J198" s="281">
        <v>7000</v>
      </c>
      <c r="K198" s="281"/>
      <c r="L198" s="281"/>
      <c r="M198" s="282"/>
      <c r="N198" s="280"/>
      <c r="O198" s="283"/>
    </row>
    <row r="199" spans="1:15" s="268" customFormat="1" ht="12.75">
      <c r="A199" s="288"/>
      <c r="B199" s="284"/>
      <c r="C199" s="293"/>
      <c r="D199" s="278" t="s">
        <v>6</v>
      </c>
      <c r="E199" s="287"/>
      <c r="F199" s="287">
        <f t="shared" si="4"/>
        <v>7000</v>
      </c>
      <c r="G199" s="281"/>
      <c r="H199" s="281"/>
      <c r="I199" s="281"/>
      <c r="J199" s="281">
        <v>7000</v>
      </c>
      <c r="K199" s="281"/>
      <c r="L199" s="281"/>
      <c r="M199" s="282"/>
      <c r="N199" s="280"/>
      <c r="O199" s="283"/>
    </row>
    <row r="200" spans="1:15" s="268" customFormat="1" ht="12.75">
      <c r="A200" s="288"/>
      <c r="B200" s="277" t="s">
        <v>236</v>
      </c>
      <c r="C200" s="277"/>
      <c r="D200" s="278" t="s">
        <v>7</v>
      </c>
      <c r="E200" s="287"/>
      <c r="F200" s="287">
        <f t="shared" si="4"/>
        <v>5000</v>
      </c>
      <c r="G200" s="281"/>
      <c r="H200" s="281"/>
      <c r="I200" s="281"/>
      <c r="J200" s="281"/>
      <c r="K200" s="281"/>
      <c r="L200" s="281"/>
      <c r="M200" s="282"/>
      <c r="N200" s="280"/>
      <c r="O200" s="283">
        <v>5000</v>
      </c>
    </row>
    <row r="201" spans="1:15" s="268" customFormat="1" ht="12.75">
      <c r="A201" s="288"/>
      <c r="B201" s="284"/>
      <c r="C201" s="293"/>
      <c r="D201" s="278" t="s">
        <v>5</v>
      </c>
      <c r="E201" s="287"/>
      <c r="F201" s="287">
        <f t="shared" si="4"/>
        <v>5000</v>
      </c>
      <c r="G201" s="281"/>
      <c r="H201" s="281"/>
      <c r="I201" s="281"/>
      <c r="J201" s="281"/>
      <c r="K201" s="281"/>
      <c r="L201" s="281"/>
      <c r="M201" s="282"/>
      <c r="N201" s="280"/>
      <c r="O201" s="283">
        <v>5000</v>
      </c>
    </row>
    <row r="202" spans="1:15" s="268" customFormat="1" ht="12.75">
      <c r="A202" s="288"/>
      <c r="B202" s="284"/>
      <c r="C202" s="293"/>
      <c r="D202" s="278" t="s">
        <v>6</v>
      </c>
      <c r="E202" s="287"/>
      <c r="F202" s="287">
        <f t="shared" si="4"/>
        <v>2423</v>
      </c>
      <c r="G202" s="281"/>
      <c r="H202" s="281"/>
      <c r="I202" s="281"/>
      <c r="J202" s="281"/>
      <c r="K202" s="281"/>
      <c r="L202" s="281"/>
      <c r="M202" s="282"/>
      <c r="N202" s="280"/>
      <c r="O202" s="283">
        <v>2423</v>
      </c>
    </row>
    <row r="203" spans="1:15" s="268" customFormat="1" ht="12.75">
      <c r="A203" s="288"/>
      <c r="B203" s="277" t="s">
        <v>354</v>
      </c>
      <c r="C203" s="277"/>
      <c r="D203" s="278" t="s">
        <v>7</v>
      </c>
      <c r="E203" s="287">
        <v>3570000</v>
      </c>
      <c r="F203" s="287">
        <f t="shared" si="4"/>
        <v>0</v>
      </c>
      <c r="G203" s="281"/>
      <c r="H203" s="281"/>
      <c r="I203" s="281"/>
      <c r="J203" s="281"/>
      <c r="K203" s="281"/>
      <c r="L203" s="281"/>
      <c r="M203" s="282"/>
      <c r="N203" s="280"/>
      <c r="O203" s="283"/>
    </row>
    <row r="204" spans="1:15" s="268" customFormat="1" ht="12.75">
      <c r="A204" s="288"/>
      <c r="B204" s="284"/>
      <c r="C204" s="293"/>
      <c r="D204" s="278" t="s">
        <v>5</v>
      </c>
      <c r="E204" s="287">
        <v>3570000</v>
      </c>
      <c r="F204" s="287">
        <f t="shared" si="4"/>
        <v>0</v>
      </c>
      <c r="G204" s="281"/>
      <c r="H204" s="281"/>
      <c r="I204" s="281"/>
      <c r="J204" s="281"/>
      <c r="K204" s="281"/>
      <c r="L204" s="281"/>
      <c r="M204" s="282"/>
      <c r="N204" s="280"/>
      <c r="O204" s="283"/>
    </row>
    <row r="205" spans="1:15" s="268" customFormat="1" ht="12.75">
      <c r="A205" s="288"/>
      <c r="B205" s="284"/>
      <c r="C205" s="293"/>
      <c r="D205" s="278" t="s">
        <v>6</v>
      </c>
      <c r="E205" s="287">
        <v>3570000</v>
      </c>
      <c r="F205" s="287">
        <f t="shared" si="4"/>
        <v>0</v>
      </c>
      <c r="G205" s="281"/>
      <c r="H205" s="281"/>
      <c r="I205" s="281"/>
      <c r="J205" s="281"/>
      <c r="K205" s="281"/>
      <c r="L205" s="281"/>
      <c r="M205" s="282"/>
      <c r="N205" s="280"/>
      <c r="O205" s="283"/>
    </row>
    <row r="206" spans="1:15" s="268" customFormat="1" ht="12.75">
      <c r="A206" s="288"/>
      <c r="B206" s="277" t="s">
        <v>355</v>
      </c>
      <c r="C206" s="277"/>
      <c r="D206" s="278" t="s">
        <v>7</v>
      </c>
      <c r="E206" s="287"/>
      <c r="F206" s="287">
        <f t="shared" si="4"/>
        <v>122188</v>
      </c>
      <c r="G206" s="281"/>
      <c r="H206" s="281"/>
      <c r="I206" s="281"/>
      <c r="J206" s="281"/>
      <c r="K206" s="281"/>
      <c r="L206" s="281"/>
      <c r="M206" s="282"/>
      <c r="N206" s="280"/>
      <c r="O206" s="283">
        <v>122188</v>
      </c>
    </row>
    <row r="207" spans="1:15" s="268" customFormat="1" ht="12.75">
      <c r="A207" s="331"/>
      <c r="B207" s="284"/>
      <c r="C207" s="293"/>
      <c r="D207" s="278" t="s">
        <v>5</v>
      </c>
      <c r="E207" s="287"/>
      <c r="F207" s="287">
        <f t="shared" si="4"/>
        <v>0</v>
      </c>
      <c r="G207" s="281"/>
      <c r="H207" s="281"/>
      <c r="I207" s="281"/>
      <c r="J207" s="281"/>
      <c r="K207" s="281"/>
      <c r="L207" s="281"/>
      <c r="M207" s="282"/>
      <c r="N207" s="280"/>
      <c r="O207" s="283">
        <v>0</v>
      </c>
    </row>
    <row r="208" spans="1:15" s="268" customFormat="1" ht="12.75">
      <c r="A208" s="331"/>
      <c r="B208" s="284"/>
      <c r="C208" s="293"/>
      <c r="D208" s="278" t="s">
        <v>6</v>
      </c>
      <c r="E208" s="287"/>
      <c r="F208" s="287">
        <f t="shared" si="4"/>
        <v>0</v>
      </c>
      <c r="G208" s="281"/>
      <c r="H208" s="281"/>
      <c r="I208" s="281"/>
      <c r="J208" s="281"/>
      <c r="K208" s="281"/>
      <c r="L208" s="281"/>
      <c r="M208" s="282"/>
      <c r="N208" s="280"/>
      <c r="O208" s="283"/>
    </row>
    <row r="209" spans="1:15" s="268" customFormat="1" ht="12.75">
      <c r="A209" s="331"/>
      <c r="B209" s="277" t="s">
        <v>356</v>
      </c>
      <c r="C209" s="277"/>
      <c r="D209" s="278" t="s">
        <v>7</v>
      </c>
      <c r="E209" s="287"/>
      <c r="F209" s="287">
        <f t="shared" si="4"/>
        <v>11858</v>
      </c>
      <c r="G209" s="281"/>
      <c r="H209" s="281"/>
      <c r="I209" s="281"/>
      <c r="J209" s="281"/>
      <c r="K209" s="281"/>
      <c r="L209" s="281"/>
      <c r="M209" s="282"/>
      <c r="N209" s="280"/>
      <c r="O209" s="283">
        <v>11858</v>
      </c>
    </row>
    <row r="210" spans="1:15" s="268" customFormat="1" ht="12.75">
      <c r="A210" s="331"/>
      <c r="B210" s="284"/>
      <c r="C210" s="293"/>
      <c r="D210" s="278" t="s">
        <v>5</v>
      </c>
      <c r="E210" s="287"/>
      <c r="F210" s="287">
        <f t="shared" si="4"/>
        <v>0</v>
      </c>
      <c r="G210" s="281"/>
      <c r="H210" s="281"/>
      <c r="I210" s="281"/>
      <c r="J210" s="281"/>
      <c r="K210" s="281"/>
      <c r="L210" s="281"/>
      <c r="M210" s="282"/>
      <c r="N210" s="280"/>
      <c r="O210" s="283">
        <v>0</v>
      </c>
    </row>
    <row r="211" spans="1:15" s="268" customFormat="1" ht="12.75">
      <c r="A211" s="331"/>
      <c r="B211" s="289"/>
      <c r="C211" s="293"/>
      <c r="D211" s="278" t="s">
        <v>6</v>
      </c>
      <c r="E211" s="287"/>
      <c r="F211" s="287">
        <f t="shared" si="4"/>
        <v>0</v>
      </c>
      <c r="G211" s="281"/>
      <c r="H211" s="281"/>
      <c r="I211" s="281"/>
      <c r="J211" s="281"/>
      <c r="K211" s="281"/>
      <c r="L211" s="281"/>
      <c r="M211" s="282"/>
      <c r="N211" s="280"/>
      <c r="O211" s="283"/>
    </row>
    <row r="212" spans="1:15" s="268" customFormat="1" ht="12.75">
      <c r="A212" s="356" t="s">
        <v>357</v>
      </c>
      <c r="B212" s="356"/>
      <c r="C212" s="356"/>
      <c r="D212" s="357" t="s">
        <v>7</v>
      </c>
      <c r="E212" s="358">
        <f>SUM(E8+E11+E14+E17+E20+E23+E26+E29+E32+E35+E38+E41+E44+E47+E50+E53+E56+E59+E65+E68+E71+E74+E77+E80+E83+E86+E89+E92+E95+E98+E101+E104+E107+E110+E113+E116+E119+E125+E128+E131+E134+E137+E140+E143+E146+E149+E152+E155+E158+E161+E164+E167+E170+E173+E176+E179+E185+E188+E191+E194+E197+E200+E203+E206+E209)</f>
        <v>7594611</v>
      </c>
      <c r="F212" s="358">
        <f aca="true" t="shared" si="5" ref="F212:O212">SUM(F8+F11+F14+F17+F20+F23+F26+F29+F32+F35+F38+F41+F44+F47+F50+F53+F56+F59+F65+F68+F71+F74+F77+F80+F83+F86+F89+F92+F95+F98+F101+F104+F107+F110+F113+F116+F119+F125+F128+F131+F134+F137+F140+F143+F146+F149+F152+F155+F158+F161+F164+F167+F170+F173+F176+F179+F185+F188+F191+F194+F197+F200+F203+F206+F209)</f>
        <v>6074267</v>
      </c>
      <c r="G212" s="358">
        <f t="shared" si="5"/>
        <v>447936</v>
      </c>
      <c r="H212" s="358">
        <f t="shared" si="5"/>
        <v>143538</v>
      </c>
      <c r="I212" s="358">
        <f t="shared" si="5"/>
        <v>705031</v>
      </c>
      <c r="J212" s="358">
        <f t="shared" si="5"/>
        <v>248110</v>
      </c>
      <c r="K212" s="358">
        <f t="shared" si="5"/>
        <v>163100</v>
      </c>
      <c r="L212" s="358">
        <f t="shared" si="5"/>
        <v>505627</v>
      </c>
      <c r="M212" s="358">
        <f t="shared" si="5"/>
        <v>486719</v>
      </c>
      <c r="N212" s="358">
        <f t="shared" si="5"/>
        <v>659900</v>
      </c>
      <c r="O212" s="359">
        <f t="shared" si="5"/>
        <v>2714306</v>
      </c>
    </row>
    <row r="213" spans="1:15" s="268" customFormat="1" ht="12.75">
      <c r="A213" s="360"/>
      <c r="B213" s="361"/>
      <c r="C213" s="361"/>
      <c r="D213" s="357" t="s">
        <v>5</v>
      </c>
      <c r="E213" s="358">
        <f aca="true" t="shared" si="6" ref="E213:O214">SUM(E9+E12+E15+E18+E21+E24+E27+E30+E33+E36+E39+E42+E45+E48+E51+E54+E57+E60+E66+E69+E72+E75+E78+E81+E84+E87+E90+E93+E96+E99+E102+E105+E108+E111+E114+E117+E120+E126+E129+E132+E135+E138+E141+E144+E147+E150+E153+E156+E159+E162+E165+E168+E171+E174+E177+E180+E186+E189+E192+E195+E198+E201+E204+E207+E210)</f>
        <v>8063596</v>
      </c>
      <c r="F213" s="358">
        <f t="shared" si="6"/>
        <v>6425704</v>
      </c>
      <c r="G213" s="358">
        <f t="shared" si="6"/>
        <v>486723</v>
      </c>
      <c r="H213" s="358">
        <f t="shared" si="6"/>
        <v>155359</v>
      </c>
      <c r="I213" s="358">
        <f t="shared" si="6"/>
        <v>730015</v>
      </c>
      <c r="J213" s="358">
        <f t="shared" si="6"/>
        <v>314973</v>
      </c>
      <c r="K213" s="358">
        <f t="shared" si="6"/>
        <v>169054</v>
      </c>
      <c r="L213" s="358">
        <f t="shared" si="6"/>
        <v>575047</v>
      </c>
      <c r="M213" s="358">
        <f t="shared" si="6"/>
        <v>789152</v>
      </c>
      <c r="N213" s="358">
        <f t="shared" si="6"/>
        <v>1156138</v>
      </c>
      <c r="O213" s="359">
        <f t="shared" si="6"/>
        <v>2049243</v>
      </c>
    </row>
    <row r="214" spans="1:15" s="268" customFormat="1" ht="12.75">
      <c r="A214" s="360"/>
      <c r="B214" s="361"/>
      <c r="C214" s="361"/>
      <c r="D214" s="357" t="s">
        <v>6</v>
      </c>
      <c r="E214" s="358">
        <f t="shared" si="6"/>
        <v>8016993</v>
      </c>
      <c r="F214" s="358">
        <f t="shared" si="6"/>
        <v>6382496</v>
      </c>
      <c r="G214" s="358">
        <f t="shared" si="6"/>
        <v>491412</v>
      </c>
      <c r="H214" s="358">
        <f t="shared" si="6"/>
        <v>155359</v>
      </c>
      <c r="I214" s="358">
        <f t="shared" si="6"/>
        <v>765873</v>
      </c>
      <c r="J214" s="358">
        <f t="shared" si="6"/>
        <v>301484</v>
      </c>
      <c r="K214" s="358">
        <f t="shared" si="6"/>
        <v>169054</v>
      </c>
      <c r="L214" s="358">
        <f t="shared" si="6"/>
        <v>484417</v>
      </c>
      <c r="M214" s="358">
        <f t="shared" si="6"/>
        <v>517490</v>
      </c>
      <c r="N214" s="358">
        <f t="shared" si="6"/>
        <v>1488328</v>
      </c>
      <c r="O214" s="359">
        <f t="shared" si="6"/>
        <v>2009079</v>
      </c>
    </row>
    <row r="215" spans="1:17" s="364" customFormat="1" ht="12.75">
      <c r="A215" s="360"/>
      <c r="B215" s="361"/>
      <c r="C215" s="361"/>
      <c r="D215" s="362"/>
      <c r="E215" s="358"/>
      <c r="F215" s="358"/>
      <c r="G215" s="358"/>
      <c r="H215" s="358"/>
      <c r="I215" s="358"/>
      <c r="J215" s="358"/>
      <c r="K215" s="358"/>
      <c r="L215" s="358"/>
      <c r="M215" s="358"/>
      <c r="N215" s="358"/>
      <c r="O215" s="359"/>
      <c r="P215" s="363"/>
      <c r="Q215" s="363"/>
    </row>
    <row r="216" spans="1:15" s="364" customFormat="1" ht="12.75">
      <c r="A216" s="356" t="s">
        <v>358</v>
      </c>
      <c r="B216" s="356"/>
      <c r="C216" s="356"/>
      <c r="D216" s="357" t="s">
        <v>7</v>
      </c>
      <c r="E216" s="358">
        <v>2000</v>
      </c>
      <c r="F216" s="358">
        <f>SUM(G216:O216)</f>
        <v>21020</v>
      </c>
      <c r="G216" s="287">
        <v>9200</v>
      </c>
      <c r="H216" s="287">
        <v>2560</v>
      </c>
      <c r="I216" s="287">
        <v>7200</v>
      </c>
      <c r="J216" s="287">
        <v>500</v>
      </c>
      <c r="K216" s="287"/>
      <c r="L216" s="287"/>
      <c r="M216" s="287">
        <v>1560</v>
      </c>
      <c r="N216" s="358"/>
      <c r="O216" s="359"/>
    </row>
    <row r="217" spans="1:15" s="364" customFormat="1" ht="12.75">
      <c r="A217" s="360"/>
      <c r="B217" s="361"/>
      <c r="C217" s="361"/>
      <c r="D217" s="357" t="s">
        <v>5</v>
      </c>
      <c r="E217" s="358">
        <v>2000</v>
      </c>
      <c r="F217" s="358">
        <f>SUM(G217:O217)</f>
        <v>21020</v>
      </c>
      <c r="G217" s="287">
        <v>9200</v>
      </c>
      <c r="H217" s="287">
        <v>2560</v>
      </c>
      <c r="I217" s="287">
        <v>7200</v>
      </c>
      <c r="J217" s="287">
        <v>500</v>
      </c>
      <c r="K217" s="287"/>
      <c r="L217" s="287"/>
      <c r="M217" s="287">
        <v>1560</v>
      </c>
      <c r="N217" s="358"/>
      <c r="O217" s="359"/>
    </row>
    <row r="218" spans="1:15" s="364" customFormat="1" ht="12.75">
      <c r="A218" s="360"/>
      <c r="B218" s="361"/>
      <c r="C218" s="361"/>
      <c r="D218" s="357" t="s">
        <v>6</v>
      </c>
      <c r="E218" s="358">
        <v>2000</v>
      </c>
      <c r="F218" s="358">
        <f>SUM(G218:O218)</f>
        <v>18220</v>
      </c>
      <c r="G218" s="287">
        <v>9200</v>
      </c>
      <c r="H218" s="287">
        <v>2560</v>
      </c>
      <c r="I218" s="287">
        <v>5900</v>
      </c>
      <c r="J218" s="287">
        <v>500</v>
      </c>
      <c r="K218" s="287"/>
      <c r="L218" s="287"/>
      <c r="M218" s="287">
        <v>60</v>
      </c>
      <c r="N218" s="358"/>
      <c r="O218" s="359"/>
    </row>
    <row r="219" spans="1:15" s="364" customFormat="1" ht="12.75">
      <c r="A219" s="360"/>
      <c r="B219" s="361"/>
      <c r="C219" s="361"/>
      <c r="D219" s="362"/>
      <c r="E219" s="358"/>
      <c r="F219" s="358"/>
      <c r="G219" s="358"/>
      <c r="H219" s="358"/>
      <c r="I219" s="358"/>
      <c r="J219" s="287"/>
      <c r="K219" s="287"/>
      <c r="L219" s="287"/>
      <c r="M219" s="287"/>
      <c r="N219" s="358"/>
      <c r="O219" s="359"/>
    </row>
    <row r="220" spans="1:15" s="364" customFormat="1" ht="12.75">
      <c r="A220" s="365" t="s">
        <v>359</v>
      </c>
      <c r="B220" s="365"/>
      <c r="C220" s="365"/>
      <c r="D220" s="312"/>
      <c r="E220" s="358"/>
      <c r="F220" s="287"/>
      <c r="G220" s="287"/>
      <c r="H220" s="287"/>
      <c r="I220" s="287"/>
      <c r="J220" s="287"/>
      <c r="K220" s="287"/>
      <c r="L220" s="287"/>
      <c r="M220" s="287"/>
      <c r="N220" s="287"/>
      <c r="O220" s="291"/>
    </row>
    <row r="221" spans="1:15" s="364" customFormat="1" ht="12.75">
      <c r="A221" s="288" t="s">
        <v>360</v>
      </c>
      <c r="B221" s="289" t="s">
        <v>361</v>
      </c>
      <c r="C221" s="289"/>
      <c r="D221" s="278" t="s">
        <v>7</v>
      </c>
      <c r="E221" s="287">
        <v>555</v>
      </c>
      <c r="F221" s="287">
        <f aca="true" t="shared" si="7" ref="F221:F228">SUM(G221:O221)</f>
        <v>555</v>
      </c>
      <c r="G221" s="345"/>
      <c r="H221" s="345"/>
      <c r="I221" s="345">
        <v>555</v>
      </c>
      <c r="J221" s="345"/>
      <c r="K221" s="345"/>
      <c r="L221" s="345"/>
      <c r="M221" s="345"/>
      <c r="N221" s="345"/>
      <c r="O221" s="347"/>
    </row>
    <row r="222" spans="1:15" s="364" customFormat="1" ht="12.75">
      <c r="A222" s="288"/>
      <c r="B222" s="289"/>
      <c r="C222" s="308"/>
      <c r="D222" s="278" t="s">
        <v>5</v>
      </c>
      <c r="E222" s="345">
        <v>1528</v>
      </c>
      <c r="F222" s="287">
        <f t="shared" si="7"/>
        <v>1528</v>
      </c>
      <c r="G222" s="345"/>
      <c r="H222" s="345"/>
      <c r="I222" s="345">
        <v>1528</v>
      </c>
      <c r="J222" s="345"/>
      <c r="K222" s="345"/>
      <c r="L222" s="345"/>
      <c r="M222" s="345"/>
      <c r="N222" s="345"/>
      <c r="O222" s="347"/>
    </row>
    <row r="223" spans="1:15" s="268" customFormat="1" ht="12.75">
      <c r="A223" s="288"/>
      <c r="B223" s="289"/>
      <c r="C223" s="308"/>
      <c r="D223" s="278" t="s">
        <v>6</v>
      </c>
      <c r="E223" s="345">
        <v>1528</v>
      </c>
      <c r="F223" s="287">
        <f>SUM(G223:O223)</f>
        <v>1528</v>
      </c>
      <c r="G223" s="345"/>
      <c r="H223" s="345"/>
      <c r="I223" s="345">
        <v>1528</v>
      </c>
      <c r="J223" s="345"/>
      <c r="K223" s="345"/>
      <c r="L223" s="345"/>
      <c r="M223" s="345"/>
      <c r="N223" s="345"/>
      <c r="O223" s="347"/>
    </row>
    <row r="224" spans="1:15" s="268" customFormat="1" ht="12.75">
      <c r="A224" s="288"/>
      <c r="B224" s="289" t="s">
        <v>362</v>
      </c>
      <c r="C224" s="289"/>
      <c r="D224" s="278" t="s">
        <v>7</v>
      </c>
      <c r="E224" s="345">
        <v>555</v>
      </c>
      <c r="F224" s="287">
        <f t="shared" si="7"/>
        <v>555</v>
      </c>
      <c r="G224" s="345"/>
      <c r="H224" s="345"/>
      <c r="I224" s="345">
        <v>555</v>
      </c>
      <c r="J224" s="345"/>
      <c r="K224" s="345"/>
      <c r="L224" s="345"/>
      <c r="M224" s="345"/>
      <c r="N224" s="345"/>
      <c r="O224" s="347"/>
    </row>
    <row r="225" spans="1:15" s="268" customFormat="1" ht="12.75">
      <c r="A225" s="288"/>
      <c r="B225" s="289"/>
      <c r="C225" s="308"/>
      <c r="D225" s="278" t="s">
        <v>5</v>
      </c>
      <c r="E225" s="345">
        <v>872</v>
      </c>
      <c r="F225" s="287">
        <f t="shared" si="7"/>
        <v>872</v>
      </c>
      <c r="G225" s="345"/>
      <c r="H225" s="345"/>
      <c r="I225" s="345">
        <v>872</v>
      </c>
      <c r="J225" s="345"/>
      <c r="K225" s="345"/>
      <c r="L225" s="345"/>
      <c r="M225" s="345"/>
      <c r="N225" s="345"/>
      <c r="O225" s="347"/>
    </row>
    <row r="226" spans="1:15" s="268" customFormat="1" ht="12.75">
      <c r="A226" s="288"/>
      <c r="B226" s="289"/>
      <c r="C226" s="308"/>
      <c r="D226" s="278" t="s">
        <v>6</v>
      </c>
      <c r="E226" s="345">
        <v>1362</v>
      </c>
      <c r="F226" s="287">
        <f>SUM(G226:O226)</f>
        <v>1362</v>
      </c>
      <c r="G226" s="345"/>
      <c r="H226" s="345"/>
      <c r="I226" s="345">
        <v>1362</v>
      </c>
      <c r="J226" s="345"/>
      <c r="K226" s="345"/>
      <c r="L226" s="345"/>
      <c r="M226" s="345"/>
      <c r="N226" s="345"/>
      <c r="O226" s="347"/>
    </row>
    <row r="227" spans="1:15" s="268" customFormat="1" ht="12.75">
      <c r="A227" s="288"/>
      <c r="B227" s="285" t="s">
        <v>363</v>
      </c>
      <c r="C227" s="285"/>
      <c r="D227" s="278" t="s">
        <v>7</v>
      </c>
      <c r="E227" s="345">
        <v>555</v>
      </c>
      <c r="F227" s="287">
        <f t="shared" si="7"/>
        <v>555</v>
      </c>
      <c r="G227" s="345"/>
      <c r="H227" s="345"/>
      <c r="I227" s="345">
        <v>555</v>
      </c>
      <c r="J227" s="345"/>
      <c r="K227" s="345"/>
      <c r="L227" s="345"/>
      <c r="M227" s="345"/>
      <c r="N227" s="345"/>
      <c r="O227" s="347"/>
    </row>
    <row r="228" spans="1:15" s="268" customFormat="1" ht="12.75">
      <c r="A228" s="288"/>
      <c r="B228" s="289"/>
      <c r="C228" s="290"/>
      <c r="D228" s="278" t="s">
        <v>5</v>
      </c>
      <c r="E228" s="345">
        <v>781</v>
      </c>
      <c r="F228" s="287">
        <f t="shared" si="7"/>
        <v>781</v>
      </c>
      <c r="G228" s="345"/>
      <c r="H228" s="345"/>
      <c r="I228" s="345">
        <v>781</v>
      </c>
      <c r="J228" s="345"/>
      <c r="K228" s="345"/>
      <c r="L228" s="345"/>
      <c r="M228" s="345"/>
      <c r="N228" s="345"/>
      <c r="O228" s="347"/>
    </row>
    <row r="229" spans="1:15" s="268" customFormat="1" ht="12.75">
      <c r="A229" s="288"/>
      <c r="B229" s="289"/>
      <c r="C229" s="290"/>
      <c r="D229" s="278" t="s">
        <v>6</v>
      </c>
      <c r="E229" s="345">
        <v>781</v>
      </c>
      <c r="F229" s="345">
        <f>SUM(G229:O229)</f>
        <v>781</v>
      </c>
      <c r="G229" s="345"/>
      <c r="H229" s="345"/>
      <c r="I229" s="345">
        <v>781</v>
      </c>
      <c r="J229" s="345"/>
      <c r="K229" s="345"/>
      <c r="L229" s="345"/>
      <c r="M229" s="345"/>
      <c r="N229" s="345"/>
      <c r="O229" s="347"/>
    </row>
    <row r="230" spans="1:15" s="268" customFormat="1" ht="12.75">
      <c r="A230" s="356" t="s">
        <v>364</v>
      </c>
      <c r="B230" s="356"/>
      <c r="C230" s="356"/>
      <c r="D230" s="357" t="s">
        <v>7</v>
      </c>
      <c r="E230" s="366">
        <f aca="true" t="shared" si="8" ref="E230:O230">SUM(E221+E224+E227)</f>
        <v>1665</v>
      </c>
      <c r="F230" s="366">
        <f t="shared" si="8"/>
        <v>1665</v>
      </c>
      <c r="G230" s="366">
        <f t="shared" si="8"/>
        <v>0</v>
      </c>
      <c r="H230" s="366">
        <f t="shared" si="8"/>
        <v>0</v>
      </c>
      <c r="I230" s="366">
        <f t="shared" si="8"/>
        <v>1665</v>
      </c>
      <c r="J230" s="366">
        <f t="shared" si="8"/>
        <v>0</v>
      </c>
      <c r="K230" s="366">
        <f t="shared" si="8"/>
        <v>0</v>
      </c>
      <c r="L230" s="366">
        <f t="shared" si="8"/>
        <v>0</v>
      </c>
      <c r="M230" s="366">
        <f t="shared" si="8"/>
        <v>0</v>
      </c>
      <c r="N230" s="366">
        <f t="shared" si="8"/>
        <v>0</v>
      </c>
      <c r="O230" s="359">
        <f t="shared" si="8"/>
        <v>0</v>
      </c>
    </row>
    <row r="231" spans="1:15" s="268" customFormat="1" ht="12.75">
      <c r="A231" s="367"/>
      <c r="B231" s="368"/>
      <c r="C231" s="369"/>
      <c r="D231" s="357" t="s">
        <v>5</v>
      </c>
      <c r="E231" s="366">
        <f aca="true" t="shared" si="9" ref="E231:O231">SUM(E222+E225+E228)</f>
        <v>3181</v>
      </c>
      <c r="F231" s="366">
        <f t="shared" si="9"/>
        <v>3181</v>
      </c>
      <c r="G231" s="366">
        <f t="shared" si="9"/>
        <v>0</v>
      </c>
      <c r="H231" s="366">
        <f t="shared" si="9"/>
        <v>0</v>
      </c>
      <c r="I231" s="366">
        <f t="shared" si="9"/>
        <v>3181</v>
      </c>
      <c r="J231" s="366">
        <f t="shared" si="9"/>
        <v>0</v>
      </c>
      <c r="K231" s="366">
        <f t="shared" si="9"/>
        <v>0</v>
      </c>
      <c r="L231" s="366">
        <f t="shared" si="9"/>
        <v>0</v>
      </c>
      <c r="M231" s="366">
        <f t="shared" si="9"/>
        <v>0</v>
      </c>
      <c r="N231" s="366">
        <f t="shared" si="9"/>
        <v>0</v>
      </c>
      <c r="O231" s="359">
        <f t="shared" si="9"/>
        <v>0</v>
      </c>
    </row>
    <row r="232" spans="1:15" s="268" customFormat="1" ht="12.75">
      <c r="A232" s="367"/>
      <c r="B232" s="370"/>
      <c r="C232" s="369"/>
      <c r="D232" s="357" t="s">
        <v>6</v>
      </c>
      <c r="E232" s="366">
        <f>SUM(E223+E226+E229)</f>
        <v>3671</v>
      </c>
      <c r="F232" s="366">
        <f aca="true" t="shared" si="10" ref="F232:O232">SUM(F223+F226+F229)</f>
        <v>3671</v>
      </c>
      <c r="G232" s="366">
        <f t="shared" si="10"/>
        <v>0</v>
      </c>
      <c r="H232" s="366">
        <f t="shared" si="10"/>
        <v>0</v>
      </c>
      <c r="I232" s="366">
        <f t="shared" si="10"/>
        <v>3671</v>
      </c>
      <c r="J232" s="366">
        <f t="shared" si="10"/>
        <v>0</v>
      </c>
      <c r="K232" s="366">
        <f t="shared" si="10"/>
        <v>0</v>
      </c>
      <c r="L232" s="366">
        <f t="shared" si="10"/>
        <v>0</v>
      </c>
      <c r="M232" s="366">
        <f t="shared" si="10"/>
        <v>0</v>
      </c>
      <c r="N232" s="366">
        <f t="shared" si="10"/>
        <v>0</v>
      </c>
      <c r="O232" s="359">
        <f t="shared" si="10"/>
        <v>0</v>
      </c>
    </row>
    <row r="233" spans="1:15" ht="12.75">
      <c r="A233" s="356"/>
      <c r="B233" s="370"/>
      <c r="C233" s="369"/>
      <c r="D233" s="371"/>
      <c r="E233" s="366"/>
      <c r="F233" s="366"/>
      <c r="G233" s="366"/>
      <c r="H233" s="366"/>
      <c r="I233" s="366"/>
      <c r="J233" s="366"/>
      <c r="K233" s="366"/>
      <c r="L233" s="366"/>
      <c r="M233" s="366"/>
      <c r="N233" s="366"/>
      <c r="O233" s="372"/>
    </row>
    <row r="234" spans="1:15" ht="12.75">
      <c r="A234" s="367" t="s">
        <v>365</v>
      </c>
      <c r="B234" s="367"/>
      <c r="C234" s="367"/>
      <c r="D234" s="371" t="s">
        <v>4</v>
      </c>
      <c r="E234" s="373">
        <f aca="true" t="shared" si="11" ref="E234:O234">SUM(E212+E216+E230)</f>
        <v>7598276</v>
      </c>
      <c r="F234" s="373">
        <f t="shared" si="11"/>
        <v>6096952</v>
      </c>
      <c r="G234" s="373">
        <f t="shared" si="11"/>
        <v>457136</v>
      </c>
      <c r="H234" s="373">
        <f t="shared" si="11"/>
        <v>146098</v>
      </c>
      <c r="I234" s="373">
        <f t="shared" si="11"/>
        <v>713896</v>
      </c>
      <c r="J234" s="373">
        <f t="shared" si="11"/>
        <v>248610</v>
      </c>
      <c r="K234" s="373">
        <f t="shared" si="11"/>
        <v>163100</v>
      </c>
      <c r="L234" s="373">
        <f t="shared" si="11"/>
        <v>505627</v>
      </c>
      <c r="M234" s="373">
        <f t="shared" si="11"/>
        <v>488279</v>
      </c>
      <c r="N234" s="373">
        <f t="shared" si="11"/>
        <v>659900</v>
      </c>
      <c r="O234" s="374">
        <f t="shared" si="11"/>
        <v>2714306</v>
      </c>
    </row>
    <row r="235" spans="1:15" ht="12.75">
      <c r="A235" s="375"/>
      <c r="B235" s="376"/>
      <c r="C235" s="376"/>
      <c r="D235" s="371" t="s">
        <v>5</v>
      </c>
      <c r="E235" s="373">
        <f aca="true" t="shared" si="12" ref="E235:O235">SUM(E213+E217+E231)</f>
        <v>8068777</v>
      </c>
      <c r="F235" s="373">
        <f t="shared" si="12"/>
        <v>6449905</v>
      </c>
      <c r="G235" s="373">
        <f t="shared" si="12"/>
        <v>495923</v>
      </c>
      <c r="H235" s="373">
        <f t="shared" si="12"/>
        <v>157919</v>
      </c>
      <c r="I235" s="373">
        <f t="shared" si="12"/>
        <v>740396</v>
      </c>
      <c r="J235" s="373">
        <f t="shared" si="12"/>
        <v>315473</v>
      </c>
      <c r="K235" s="373">
        <f t="shared" si="12"/>
        <v>169054</v>
      </c>
      <c r="L235" s="373">
        <f t="shared" si="12"/>
        <v>575047</v>
      </c>
      <c r="M235" s="373">
        <f t="shared" si="12"/>
        <v>790712</v>
      </c>
      <c r="N235" s="373">
        <f t="shared" si="12"/>
        <v>1156138</v>
      </c>
      <c r="O235" s="374">
        <f t="shared" si="12"/>
        <v>2049243</v>
      </c>
    </row>
    <row r="236" spans="1:15" ht="13.5">
      <c r="A236" s="377"/>
      <c r="B236" s="334"/>
      <c r="C236" s="334"/>
      <c r="D236" s="378" t="s">
        <v>6</v>
      </c>
      <c r="E236" s="379">
        <f>SUM(E214+E218+E232)</f>
        <v>8022664</v>
      </c>
      <c r="F236" s="379">
        <f aca="true" t="shared" si="13" ref="F236:O236">SUM(F214+F218+F232)</f>
        <v>6404387</v>
      </c>
      <c r="G236" s="379">
        <f t="shared" si="13"/>
        <v>500612</v>
      </c>
      <c r="H236" s="379">
        <f t="shared" si="13"/>
        <v>157919</v>
      </c>
      <c r="I236" s="379">
        <f t="shared" si="13"/>
        <v>775444</v>
      </c>
      <c r="J236" s="379">
        <f t="shared" si="13"/>
        <v>301984</v>
      </c>
      <c r="K236" s="379">
        <f t="shared" si="13"/>
        <v>169054</v>
      </c>
      <c r="L236" s="379">
        <f t="shared" si="13"/>
        <v>484417</v>
      </c>
      <c r="M236" s="379">
        <f t="shared" si="13"/>
        <v>517550</v>
      </c>
      <c r="N236" s="379">
        <f t="shared" si="13"/>
        <v>1488328</v>
      </c>
      <c r="O236" s="380">
        <f t="shared" si="13"/>
        <v>2009079</v>
      </c>
    </row>
  </sheetData>
  <sheetProtection selectLockedCells="1" selectUnlockedCells="1"/>
  <mergeCells count="102">
    <mergeCell ref="A3:O3"/>
    <mergeCell ref="A5:D7"/>
    <mergeCell ref="E5:E7"/>
    <mergeCell ref="F5:F7"/>
    <mergeCell ref="G5:K5"/>
    <mergeCell ref="L5:M5"/>
    <mergeCell ref="L6:L7"/>
    <mergeCell ref="M6:M7"/>
    <mergeCell ref="B8:C8"/>
    <mergeCell ref="B11:C11"/>
    <mergeCell ref="B14:C14"/>
    <mergeCell ref="B17:C17"/>
    <mergeCell ref="B20:C20"/>
    <mergeCell ref="B23:C23"/>
    <mergeCell ref="B26:C26"/>
    <mergeCell ref="B29:C29"/>
    <mergeCell ref="B32:C32"/>
    <mergeCell ref="B35:C35"/>
    <mergeCell ref="B38:C38"/>
    <mergeCell ref="B41:C41"/>
    <mergeCell ref="B44:C44"/>
    <mergeCell ref="B47:C47"/>
    <mergeCell ref="B50:C50"/>
    <mergeCell ref="B53:C53"/>
    <mergeCell ref="B56:C56"/>
    <mergeCell ref="B59:C59"/>
    <mergeCell ref="A62:D64"/>
    <mergeCell ref="E62:E64"/>
    <mergeCell ref="F62:F64"/>
    <mergeCell ref="G62:K62"/>
    <mergeCell ref="L62:M62"/>
    <mergeCell ref="L63:L64"/>
    <mergeCell ref="M63:M64"/>
    <mergeCell ref="B65:C65"/>
    <mergeCell ref="B68:C68"/>
    <mergeCell ref="B71:C71"/>
    <mergeCell ref="B74:C74"/>
    <mergeCell ref="B77:C77"/>
    <mergeCell ref="B80:C80"/>
    <mergeCell ref="B83:C83"/>
    <mergeCell ref="B86:C86"/>
    <mergeCell ref="B89:C89"/>
    <mergeCell ref="B92:C92"/>
    <mergeCell ref="B95:C95"/>
    <mergeCell ref="B98:C98"/>
    <mergeCell ref="B101:C101"/>
    <mergeCell ref="B104:C104"/>
    <mergeCell ref="B107:C107"/>
    <mergeCell ref="B110:C110"/>
    <mergeCell ref="B113:C113"/>
    <mergeCell ref="B116:C116"/>
    <mergeCell ref="B119:C119"/>
    <mergeCell ref="A122:D124"/>
    <mergeCell ref="E122:E124"/>
    <mergeCell ref="F122:F124"/>
    <mergeCell ref="G122:K122"/>
    <mergeCell ref="L122:M122"/>
    <mergeCell ref="L123:L124"/>
    <mergeCell ref="M123:M124"/>
    <mergeCell ref="B125:C125"/>
    <mergeCell ref="B128:C128"/>
    <mergeCell ref="B131:C131"/>
    <mergeCell ref="B134:C134"/>
    <mergeCell ref="B137:C137"/>
    <mergeCell ref="B140:C140"/>
    <mergeCell ref="B143:C143"/>
    <mergeCell ref="B146:C146"/>
    <mergeCell ref="B149:C149"/>
    <mergeCell ref="B152:C152"/>
    <mergeCell ref="B155:C155"/>
    <mergeCell ref="B158:C158"/>
    <mergeCell ref="B161:C161"/>
    <mergeCell ref="B164:C164"/>
    <mergeCell ref="B167:C167"/>
    <mergeCell ref="B170:C170"/>
    <mergeCell ref="B173:C173"/>
    <mergeCell ref="B176:C176"/>
    <mergeCell ref="B179:C179"/>
    <mergeCell ref="A182:D184"/>
    <mergeCell ref="E182:E184"/>
    <mergeCell ref="F182:F184"/>
    <mergeCell ref="G182:K182"/>
    <mergeCell ref="L182:M182"/>
    <mergeCell ref="L183:L184"/>
    <mergeCell ref="M183:M184"/>
    <mergeCell ref="B185:C185"/>
    <mergeCell ref="B188:C188"/>
    <mergeCell ref="B191:C191"/>
    <mergeCell ref="B194:C194"/>
    <mergeCell ref="B197:C197"/>
    <mergeCell ref="B200:C200"/>
    <mergeCell ref="B203:C203"/>
    <mergeCell ref="B206:C206"/>
    <mergeCell ref="B209:C209"/>
    <mergeCell ref="A212:C212"/>
    <mergeCell ref="A216:C216"/>
    <mergeCell ref="A220:C220"/>
    <mergeCell ref="B221:C221"/>
    <mergeCell ref="B224:C224"/>
    <mergeCell ref="B227:C227"/>
    <mergeCell ref="A230:C230"/>
    <mergeCell ref="A234:C234"/>
  </mergeCells>
  <printOptions/>
  <pageMargins left="0.1701388888888889" right="0.1701388888888889" top="0.2298611111111111" bottom="0.19027777777777777" header="0.5118055555555555" footer="0.5118055555555555"/>
  <pageSetup horizontalDpi="300" verticalDpi="300" orientation="landscape" paperSize="9" scale="75"/>
  <rowBreaks count="3" manualBreakCount="3">
    <brk id="61" max="255" man="1"/>
    <brk id="121" max="255" man="1"/>
    <brk id="181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BD91"/>
  <sheetViews>
    <sheetView workbookViewId="0" topLeftCell="M1">
      <selection activeCell="V14" sqref="V14"/>
    </sheetView>
  </sheetViews>
  <sheetFormatPr defaultColWidth="9.00390625" defaultRowHeight="12.75"/>
  <cols>
    <col min="1" max="1" width="18.125" style="381" customWidth="1"/>
    <col min="2" max="2" width="10.125" style="382" customWidth="1"/>
    <col min="3" max="4" width="9.125" style="383" customWidth="1"/>
    <col min="5" max="5" width="8.625" style="383" customWidth="1"/>
    <col min="6" max="13" width="9.125" style="383" customWidth="1"/>
    <col min="14" max="14" width="8.375" style="384" customWidth="1"/>
    <col min="15" max="15" width="18.375" style="384" customWidth="1"/>
    <col min="16" max="16" width="10.25390625" style="384" customWidth="1"/>
    <col min="17" max="18" width="9.125" style="384" customWidth="1"/>
    <col min="19" max="25" width="9.125" style="383" customWidth="1"/>
    <col min="26" max="26" width="9.125" style="384" customWidth="1"/>
    <col min="27" max="28" width="9.125" style="385" customWidth="1"/>
    <col min="29" max="16384" width="9.125" style="383" customWidth="1"/>
  </cols>
  <sheetData>
    <row r="1" spans="1:56" ht="13.5">
      <c r="A1" s="386" t="s">
        <v>366</v>
      </c>
      <c r="B1" s="386"/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6"/>
      <c r="O1" s="386"/>
      <c r="P1" s="386"/>
      <c r="Q1" s="386" t="s">
        <v>366</v>
      </c>
      <c r="R1" s="386"/>
      <c r="S1" s="386"/>
      <c r="T1" s="386"/>
      <c r="U1" s="386"/>
      <c r="V1" s="386"/>
      <c r="W1" s="386"/>
      <c r="X1" s="386"/>
      <c r="Y1" s="387"/>
      <c r="Z1" s="387"/>
      <c r="AA1" s="388"/>
      <c r="AB1" s="388"/>
      <c r="AC1" s="388"/>
      <c r="AD1" s="388"/>
      <c r="AE1" s="389"/>
      <c r="AF1" s="389"/>
      <c r="AG1" s="389"/>
      <c r="AH1" s="389"/>
      <c r="AI1" s="389"/>
      <c r="AJ1" s="389"/>
      <c r="AK1" s="389"/>
      <c r="AL1" s="389"/>
      <c r="AM1" s="389"/>
      <c r="AN1" s="389"/>
      <c r="AO1" s="389"/>
      <c r="AP1" s="389"/>
      <c r="AQ1" s="389"/>
      <c r="AR1" s="389"/>
      <c r="AS1" s="389"/>
      <c r="AT1" s="389"/>
      <c r="AU1" s="389"/>
      <c r="AV1" s="389"/>
      <c r="AW1" s="389"/>
      <c r="AX1" s="389"/>
      <c r="AY1" s="389"/>
      <c r="AZ1" s="389"/>
      <c r="BA1" s="389"/>
      <c r="BB1" s="389"/>
      <c r="BC1" s="389"/>
      <c r="BD1" s="389"/>
    </row>
    <row r="2" spans="1:56" ht="13.5" customHeight="1">
      <c r="A2" s="390" t="s">
        <v>367</v>
      </c>
      <c r="B2" s="390"/>
      <c r="C2" s="391" t="s">
        <v>368</v>
      </c>
      <c r="D2" s="391" t="s">
        <v>369</v>
      </c>
      <c r="E2" s="391" t="s">
        <v>370</v>
      </c>
      <c r="F2" s="391" t="s">
        <v>371</v>
      </c>
      <c r="G2" s="391" t="s">
        <v>372</v>
      </c>
      <c r="H2" s="391"/>
      <c r="I2" s="391" t="s">
        <v>373</v>
      </c>
      <c r="J2" s="391"/>
      <c r="K2" s="391" t="s">
        <v>374</v>
      </c>
      <c r="L2" s="391" t="s">
        <v>82</v>
      </c>
      <c r="M2" s="391"/>
      <c r="N2" s="392" t="s">
        <v>375</v>
      </c>
      <c r="O2" s="390" t="s">
        <v>367</v>
      </c>
      <c r="P2" s="390"/>
      <c r="Q2" s="393" t="s">
        <v>252</v>
      </c>
      <c r="R2" s="393"/>
      <c r="S2" s="393"/>
      <c r="T2" s="393"/>
      <c r="U2" s="393"/>
      <c r="V2" s="393" t="s">
        <v>253</v>
      </c>
      <c r="W2" s="393"/>
      <c r="X2" s="392" t="s">
        <v>376</v>
      </c>
      <c r="Y2" s="394"/>
      <c r="Z2" s="394"/>
      <c r="AA2" s="395"/>
      <c r="AB2" s="395"/>
      <c r="AC2" s="395"/>
      <c r="AD2" s="395"/>
      <c r="AE2" s="389"/>
      <c r="AF2" s="389"/>
      <c r="AG2" s="389"/>
      <c r="AH2" s="389"/>
      <c r="AI2" s="389"/>
      <c r="AJ2" s="389"/>
      <c r="AK2" s="389"/>
      <c r="AL2" s="389"/>
      <c r="AM2" s="389"/>
      <c r="AN2" s="389"/>
      <c r="AO2" s="389"/>
      <c r="AP2" s="389"/>
      <c r="AQ2" s="389"/>
      <c r="AR2" s="389"/>
      <c r="AS2" s="389"/>
      <c r="AT2" s="389"/>
      <c r="AU2" s="389"/>
      <c r="AV2" s="389"/>
      <c r="AW2" s="389"/>
      <c r="AX2" s="389"/>
      <c r="AY2" s="389"/>
      <c r="AZ2" s="389"/>
      <c r="BA2" s="389"/>
      <c r="BB2" s="389"/>
      <c r="BC2" s="389"/>
      <c r="BD2" s="389"/>
    </row>
    <row r="3" spans="1:56" ht="73.5">
      <c r="A3" s="390"/>
      <c r="B3" s="390"/>
      <c r="C3" s="391"/>
      <c r="D3" s="391"/>
      <c r="E3" s="391"/>
      <c r="F3" s="391"/>
      <c r="G3" s="396" t="s">
        <v>377</v>
      </c>
      <c r="H3" s="396" t="s">
        <v>378</v>
      </c>
      <c r="I3" s="396" t="s">
        <v>377</v>
      </c>
      <c r="J3" s="396" t="s">
        <v>378</v>
      </c>
      <c r="K3" s="391"/>
      <c r="L3" s="396" t="s">
        <v>379</v>
      </c>
      <c r="M3" s="396" t="s">
        <v>380</v>
      </c>
      <c r="N3" s="392"/>
      <c r="O3" s="390"/>
      <c r="P3" s="390"/>
      <c r="Q3" s="396" t="s">
        <v>12</v>
      </c>
      <c r="R3" s="396" t="s">
        <v>381</v>
      </c>
      <c r="S3" s="396" t="s">
        <v>257</v>
      </c>
      <c r="T3" s="396" t="s">
        <v>382</v>
      </c>
      <c r="U3" s="396" t="s">
        <v>383</v>
      </c>
      <c r="V3" s="396" t="s">
        <v>41</v>
      </c>
      <c r="W3" s="396" t="s">
        <v>45</v>
      </c>
      <c r="X3" s="392"/>
      <c r="Y3" s="397"/>
      <c r="Z3" s="397"/>
      <c r="AA3" s="398"/>
      <c r="AB3" s="398"/>
      <c r="AC3" s="398"/>
      <c r="AD3" s="398"/>
      <c r="AE3" s="389"/>
      <c r="AF3" s="389"/>
      <c r="AG3" s="389"/>
      <c r="AH3" s="389"/>
      <c r="AI3" s="389"/>
      <c r="AJ3" s="389"/>
      <c r="AK3" s="389"/>
      <c r="AL3" s="389"/>
      <c r="AM3" s="389"/>
      <c r="AN3" s="389"/>
      <c r="AO3" s="389"/>
      <c r="AP3" s="389"/>
      <c r="AQ3" s="389"/>
      <c r="AR3" s="389"/>
      <c r="AS3" s="389"/>
      <c r="AT3" s="389"/>
      <c r="AU3" s="389"/>
      <c r="AV3" s="389"/>
      <c r="AW3" s="389"/>
      <c r="AX3" s="389"/>
      <c r="AY3" s="389"/>
      <c r="AZ3" s="389"/>
      <c r="BA3" s="389"/>
      <c r="BB3" s="389"/>
      <c r="BC3" s="389"/>
      <c r="BD3" s="389"/>
    </row>
    <row r="4" spans="1:56" ht="10.5" customHeight="1">
      <c r="A4" s="399" t="s">
        <v>384</v>
      </c>
      <c r="B4" s="400" t="s">
        <v>4</v>
      </c>
      <c r="C4" s="401">
        <v>7372</v>
      </c>
      <c r="D4" s="401">
        <v>5050</v>
      </c>
      <c r="E4" s="401">
        <v>464</v>
      </c>
      <c r="F4" s="401"/>
      <c r="G4" s="401"/>
      <c r="H4" s="401"/>
      <c r="I4" s="401"/>
      <c r="J4" s="401"/>
      <c r="K4" s="401"/>
      <c r="L4" s="401"/>
      <c r="M4" s="401"/>
      <c r="N4" s="402">
        <v>7836</v>
      </c>
      <c r="O4" s="399" t="s">
        <v>384</v>
      </c>
      <c r="P4" s="400" t="s">
        <v>4</v>
      </c>
      <c r="Q4" s="401">
        <v>40142</v>
      </c>
      <c r="R4" s="401">
        <v>12679</v>
      </c>
      <c r="S4" s="401">
        <v>12324</v>
      </c>
      <c r="T4" s="401">
        <v>4678</v>
      </c>
      <c r="U4" s="401"/>
      <c r="V4" s="401"/>
      <c r="W4" s="401">
        <v>11400</v>
      </c>
      <c r="X4" s="402">
        <v>76545</v>
      </c>
      <c r="Y4" s="403"/>
      <c r="Z4" s="403"/>
      <c r="AA4" s="404"/>
      <c r="AB4" s="404"/>
      <c r="AC4" s="404"/>
      <c r="AD4" s="404"/>
      <c r="AE4" s="389"/>
      <c r="AF4" s="389"/>
      <c r="AG4" s="389"/>
      <c r="AH4" s="389"/>
      <c r="AI4" s="389"/>
      <c r="AJ4" s="389"/>
      <c r="AK4" s="389"/>
      <c r="AL4" s="389"/>
      <c r="AM4" s="389"/>
      <c r="AN4" s="389"/>
      <c r="AO4" s="389"/>
      <c r="AP4" s="389"/>
      <c r="AQ4" s="389"/>
      <c r="AR4" s="389"/>
      <c r="AS4" s="389"/>
      <c r="AT4" s="389"/>
      <c r="AU4" s="389"/>
      <c r="AV4" s="389"/>
      <c r="AW4" s="389"/>
      <c r="AX4" s="389"/>
      <c r="AY4" s="389"/>
      <c r="AZ4" s="389"/>
      <c r="BA4" s="389"/>
      <c r="BB4" s="389"/>
      <c r="BC4" s="389"/>
      <c r="BD4" s="389"/>
    </row>
    <row r="5" spans="1:56" ht="10.5" customHeight="1">
      <c r="A5" s="399"/>
      <c r="B5" s="400" t="s">
        <v>385</v>
      </c>
      <c r="C5" s="401">
        <v>6884</v>
      </c>
      <c r="D5" s="401">
        <v>4563</v>
      </c>
      <c r="E5" s="401">
        <v>952</v>
      </c>
      <c r="F5" s="401"/>
      <c r="G5" s="401"/>
      <c r="H5" s="401"/>
      <c r="I5" s="401"/>
      <c r="J5" s="401"/>
      <c r="K5" s="401"/>
      <c r="L5" s="401"/>
      <c r="M5" s="401"/>
      <c r="N5" s="402">
        <v>7836</v>
      </c>
      <c r="O5" s="399"/>
      <c r="P5" s="400" t="s">
        <v>385</v>
      </c>
      <c r="Q5" s="401">
        <v>40142</v>
      </c>
      <c r="R5" s="401">
        <v>12679</v>
      </c>
      <c r="S5" s="401">
        <v>12324</v>
      </c>
      <c r="T5" s="401">
        <v>4678</v>
      </c>
      <c r="U5" s="401"/>
      <c r="V5" s="401">
        <v>307</v>
      </c>
      <c r="W5" s="401">
        <v>11400</v>
      </c>
      <c r="X5" s="402">
        <v>76852</v>
      </c>
      <c r="Y5" s="403"/>
      <c r="Z5" s="403"/>
      <c r="AA5" s="404"/>
      <c r="AB5" s="404"/>
      <c r="AC5" s="404"/>
      <c r="AD5" s="404"/>
      <c r="AE5" s="389"/>
      <c r="AF5" s="389"/>
      <c r="AG5" s="389"/>
      <c r="AH5" s="389"/>
      <c r="AI5" s="389"/>
      <c r="AJ5" s="389"/>
      <c r="AK5" s="389"/>
      <c r="AL5" s="389"/>
      <c r="AM5" s="389"/>
      <c r="AN5" s="389"/>
      <c r="AO5" s="389"/>
      <c r="AP5" s="389"/>
      <c r="AQ5" s="389"/>
      <c r="AR5" s="389"/>
      <c r="AS5" s="389"/>
      <c r="AT5" s="389"/>
      <c r="AU5" s="389"/>
      <c r="AV5" s="389"/>
      <c r="AW5" s="389"/>
      <c r="AX5" s="389"/>
      <c r="AY5" s="389"/>
      <c r="AZ5" s="389"/>
      <c r="BA5" s="389"/>
      <c r="BB5" s="389"/>
      <c r="BC5" s="389"/>
      <c r="BD5" s="389"/>
    </row>
    <row r="6" spans="1:56" ht="10.5" customHeight="1">
      <c r="A6" s="399"/>
      <c r="B6" s="400" t="s">
        <v>5</v>
      </c>
      <c r="C6" s="401">
        <v>6884</v>
      </c>
      <c r="D6" s="401">
        <v>4563</v>
      </c>
      <c r="E6" s="401">
        <v>952</v>
      </c>
      <c r="F6" s="401"/>
      <c r="G6" s="401">
        <v>150</v>
      </c>
      <c r="H6" s="401"/>
      <c r="I6" s="401"/>
      <c r="J6" s="401"/>
      <c r="K6" s="401"/>
      <c r="L6" s="401"/>
      <c r="M6" s="401"/>
      <c r="N6" s="402">
        <v>7986</v>
      </c>
      <c r="O6" s="399"/>
      <c r="P6" s="400" t="s">
        <v>5</v>
      </c>
      <c r="Q6" s="401">
        <v>41556</v>
      </c>
      <c r="R6" s="401">
        <v>13100</v>
      </c>
      <c r="S6" s="401">
        <v>12439</v>
      </c>
      <c r="T6" s="401">
        <v>4678</v>
      </c>
      <c r="U6" s="401"/>
      <c r="V6" s="401">
        <v>655</v>
      </c>
      <c r="W6" s="401">
        <v>11400</v>
      </c>
      <c r="X6" s="402">
        <v>79150</v>
      </c>
      <c r="Y6" s="403"/>
      <c r="Z6" s="403"/>
      <c r="AA6" s="404"/>
      <c r="AB6" s="404"/>
      <c r="AC6" s="404"/>
      <c r="AD6" s="404"/>
      <c r="AE6" s="389"/>
      <c r="AF6" s="389"/>
      <c r="AG6" s="389"/>
      <c r="AH6" s="389"/>
      <c r="AI6" s="389"/>
      <c r="AJ6" s="389"/>
      <c r="AK6" s="389"/>
      <c r="AL6" s="389"/>
      <c r="AM6" s="389"/>
      <c r="AN6" s="389"/>
      <c r="AO6" s="389"/>
      <c r="AP6" s="389"/>
      <c r="AQ6" s="389"/>
      <c r="AR6" s="389"/>
      <c r="AS6" s="389"/>
      <c r="AT6" s="389"/>
      <c r="AU6" s="389"/>
      <c r="AV6" s="389"/>
      <c r="AW6" s="389"/>
      <c r="AX6" s="389"/>
      <c r="AY6" s="389"/>
      <c r="AZ6" s="389"/>
      <c r="BA6" s="389"/>
      <c r="BB6" s="389"/>
      <c r="BC6" s="389"/>
      <c r="BD6" s="389"/>
    </row>
    <row r="7" spans="1:56" ht="10.5" customHeight="1">
      <c r="A7" s="399"/>
      <c r="B7" s="400" t="s">
        <v>6</v>
      </c>
      <c r="C7" s="401">
        <v>6894</v>
      </c>
      <c r="D7" s="401">
        <v>4563</v>
      </c>
      <c r="E7" s="401">
        <v>952</v>
      </c>
      <c r="F7" s="401"/>
      <c r="G7" s="401">
        <v>150</v>
      </c>
      <c r="H7" s="401"/>
      <c r="I7" s="401"/>
      <c r="J7" s="401"/>
      <c r="K7" s="401"/>
      <c r="L7" s="401"/>
      <c r="M7" s="401"/>
      <c r="N7" s="402">
        <v>7996</v>
      </c>
      <c r="O7" s="399"/>
      <c r="P7" s="400" t="s">
        <v>6</v>
      </c>
      <c r="Q7" s="401">
        <v>41876</v>
      </c>
      <c r="R7" s="401">
        <v>13199</v>
      </c>
      <c r="S7" s="401">
        <v>12580</v>
      </c>
      <c r="T7" s="401">
        <v>4678</v>
      </c>
      <c r="U7" s="401"/>
      <c r="V7" s="401">
        <v>655</v>
      </c>
      <c r="W7" s="401">
        <v>11559</v>
      </c>
      <c r="X7" s="402">
        <v>79869</v>
      </c>
      <c r="Y7" s="403"/>
      <c r="Z7" s="403"/>
      <c r="AA7" s="404"/>
      <c r="AB7" s="404"/>
      <c r="AC7" s="404"/>
      <c r="AD7" s="404"/>
      <c r="AE7" s="389"/>
      <c r="AF7" s="389"/>
      <c r="AG7" s="389"/>
      <c r="AH7" s="389"/>
      <c r="AI7" s="389"/>
      <c r="AJ7" s="389"/>
      <c r="AK7" s="389"/>
      <c r="AL7" s="389"/>
      <c r="AM7" s="389"/>
      <c r="AN7" s="389"/>
      <c r="AO7" s="389"/>
      <c r="AP7" s="389"/>
      <c r="AQ7" s="389"/>
      <c r="AR7" s="389"/>
      <c r="AS7" s="389"/>
      <c r="AT7" s="389"/>
      <c r="AU7" s="389"/>
      <c r="AV7" s="389"/>
      <c r="AW7" s="389"/>
      <c r="AX7" s="389"/>
      <c r="AY7" s="389"/>
      <c r="AZ7" s="389"/>
      <c r="BA7" s="389"/>
      <c r="BB7" s="389"/>
      <c r="BC7" s="389"/>
      <c r="BD7" s="389"/>
    </row>
    <row r="8" spans="1:56" ht="10.5" customHeight="1">
      <c r="A8" s="399" t="s">
        <v>386</v>
      </c>
      <c r="B8" s="400" t="s">
        <v>4</v>
      </c>
      <c r="C8" s="401">
        <v>4096</v>
      </c>
      <c r="D8" s="401">
        <v>3046</v>
      </c>
      <c r="E8" s="401">
        <v>210</v>
      </c>
      <c r="F8" s="401"/>
      <c r="G8" s="401"/>
      <c r="H8" s="401"/>
      <c r="I8" s="401"/>
      <c r="J8" s="401"/>
      <c r="K8" s="401"/>
      <c r="L8" s="401"/>
      <c r="M8" s="401"/>
      <c r="N8" s="402">
        <v>4306</v>
      </c>
      <c r="O8" s="399" t="s">
        <v>386</v>
      </c>
      <c r="P8" s="400" t="s">
        <v>4</v>
      </c>
      <c r="Q8" s="401">
        <v>27356</v>
      </c>
      <c r="R8" s="401">
        <v>8638</v>
      </c>
      <c r="S8" s="401">
        <v>8545</v>
      </c>
      <c r="T8" s="401">
        <v>4146</v>
      </c>
      <c r="U8" s="401"/>
      <c r="V8" s="401"/>
      <c r="W8" s="401">
        <v>1500</v>
      </c>
      <c r="X8" s="402">
        <v>46039</v>
      </c>
      <c r="Y8" s="403"/>
      <c r="Z8" s="403"/>
      <c r="AA8" s="404"/>
      <c r="AB8" s="404"/>
      <c r="AC8" s="404"/>
      <c r="AD8" s="404"/>
      <c r="AE8" s="389"/>
      <c r="AF8" s="389"/>
      <c r="AG8" s="389"/>
      <c r="AH8" s="389"/>
      <c r="AI8" s="389"/>
      <c r="AJ8" s="389"/>
      <c r="AK8" s="389"/>
      <c r="AL8" s="389"/>
      <c r="AM8" s="389"/>
      <c r="AN8" s="389"/>
      <c r="AO8" s="389"/>
      <c r="AP8" s="389"/>
      <c r="AQ8" s="389"/>
      <c r="AR8" s="389"/>
      <c r="AS8" s="389"/>
      <c r="AT8" s="389"/>
      <c r="AU8" s="389"/>
      <c r="AV8" s="389"/>
      <c r="AW8" s="389"/>
      <c r="AX8" s="389"/>
      <c r="AY8" s="389"/>
      <c r="AZ8" s="389"/>
      <c r="BA8" s="389"/>
      <c r="BB8" s="389"/>
      <c r="BC8" s="389"/>
      <c r="BD8" s="389"/>
    </row>
    <row r="9" spans="1:56" ht="10.5" customHeight="1">
      <c r="A9" s="399"/>
      <c r="B9" s="400" t="s">
        <v>385</v>
      </c>
      <c r="C9" s="401">
        <v>3786</v>
      </c>
      <c r="D9" s="401">
        <v>2736</v>
      </c>
      <c r="E9" s="401">
        <v>520</v>
      </c>
      <c r="F9" s="401"/>
      <c r="G9" s="401"/>
      <c r="H9" s="401"/>
      <c r="I9" s="401"/>
      <c r="J9" s="401"/>
      <c r="K9" s="401"/>
      <c r="L9" s="401">
        <v>90</v>
      </c>
      <c r="M9" s="401"/>
      <c r="N9" s="402">
        <v>4396</v>
      </c>
      <c r="O9" s="399"/>
      <c r="P9" s="400" t="s">
        <v>385</v>
      </c>
      <c r="Q9" s="401">
        <v>27386</v>
      </c>
      <c r="R9" s="401">
        <v>8648</v>
      </c>
      <c r="S9" s="401">
        <v>8595</v>
      </c>
      <c r="T9" s="401">
        <v>4146</v>
      </c>
      <c r="U9" s="401"/>
      <c r="V9" s="401"/>
      <c r="W9" s="401">
        <v>1500</v>
      </c>
      <c r="X9" s="402">
        <v>46129</v>
      </c>
      <c r="Y9" s="403"/>
      <c r="Z9" s="403"/>
      <c r="AA9" s="404"/>
      <c r="AB9" s="404"/>
      <c r="AC9" s="404"/>
      <c r="AD9" s="404"/>
      <c r="AE9" s="389"/>
      <c r="AF9" s="389"/>
      <c r="AG9" s="389"/>
      <c r="AH9" s="389"/>
      <c r="AI9" s="389"/>
      <c r="AJ9" s="389"/>
      <c r="AK9" s="389"/>
      <c r="AL9" s="389"/>
      <c r="AM9" s="389"/>
      <c r="AN9" s="389"/>
      <c r="AO9" s="389"/>
      <c r="AP9" s="389"/>
      <c r="AQ9" s="389"/>
      <c r="AR9" s="389"/>
      <c r="AS9" s="389"/>
      <c r="AT9" s="389"/>
      <c r="AU9" s="389"/>
      <c r="AV9" s="389"/>
      <c r="AW9" s="389"/>
      <c r="AX9" s="389"/>
      <c r="AY9" s="389"/>
      <c r="AZ9" s="389"/>
      <c r="BA9" s="389"/>
      <c r="BB9" s="389"/>
      <c r="BC9" s="389"/>
      <c r="BD9" s="389"/>
    </row>
    <row r="10" spans="1:56" ht="10.5" customHeight="1">
      <c r="A10" s="399"/>
      <c r="B10" s="400" t="s">
        <v>5</v>
      </c>
      <c r="C10" s="401">
        <v>3786</v>
      </c>
      <c r="D10" s="401">
        <v>2736</v>
      </c>
      <c r="E10" s="401">
        <v>520</v>
      </c>
      <c r="F10" s="401"/>
      <c r="G10" s="401">
        <v>150</v>
      </c>
      <c r="H10" s="401"/>
      <c r="I10" s="401"/>
      <c r="J10" s="401"/>
      <c r="K10" s="401"/>
      <c r="L10" s="401">
        <v>90</v>
      </c>
      <c r="M10" s="401"/>
      <c r="N10" s="402">
        <v>4546</v>
      </c>
      <c r="O10" s="399"/>
      <c r="P10" s="400" t="s">
        <v>5</v>
      </c>
      <c r="Q10" s="401">
        <v>28310</v>
      </c>
      <c r="R10" s="401">
        <v>8924</v>
      </c>
      <c r="S10" s="401">
        <v>8860</v>
      </c>
      <c r="T10" s="401">
        <v>4146</v>
      </c>
      <c r="U10" s="401"/>
      <c r="V10" s="401">
        <v>129</v>
      </c>
      <c r="W10" s="401">
        <v>1500</v>
      </c>
      <c r="X10" s="402">
        <v>47723</v>
      </c>
      <c r="Y10" s="403"/>
      <c r="Z10" s="403"/>
      <c r="AA10" s="404"/>
      <c r="AB10" s="404"/>
      <c r="AC10" s="404"/>
      <c r="AD10" s="404"/>
      <c r="AE10" s="389"/>
      <c r="AF10" s="389"/>
      <c r="AG10" s="389"/>
      <c r="AH10" s="389"/>
      <c r="AI10" s="389"/>
      <c r="AJ10" s="389"/>
      <c r="AK10" s="389"/>
      <c r="AL10" s="389"/>
      <c r="AM10" s="389"/>
      <c r="AN10" s="389"/>
      <c r="AO10" s="389"/>
      <c r="AP10" s="389"/>
      <c r="AQ10" s="389"/>
      <c r="AR10" s="389"/>
      <c r="AS10" s="389"/>
      <c r="AT10" s="389"/>
      <c r="AU10" s="389"/>
      <c r="AV10" s="389"/>
      <c r="AW10" s="389"/>
      <c r="AX10" s="389"/>
      <c r="AY10" s="389"/>
      <c r="AZ10" s="389"/>
      <c r="BA10" s="389"/>
      <c r="BB10" s="389"/>
      <c r="BC10" s="389"/>
      <c r="BD10" s="389"/>
    </row>
    <row r="11" spans="1:56" ht="10.5" customHeight="1">
      <c r="A11" s="399"/>
      <c r="B11" s="400" t="s">
        <v>6</v>
      </c>
      <c r="C11" s="401">
        <v>3872</v>
      </c>
      <c r="D11" s="401">
        <v>2736</v>
      </c>
      <c r="E11" s="401">
        <v>520</v>
      </c>
      <c r="F11" s="401"/>
      <c r="G11" s="401">
        <v>150</v>
      </c>
      <c r="H11" s="401"/>
      <c r="I11" s="401"/>
      <c r="J11" s="401"/>
      <c r="K11" s="401"/>
      <c r="L11" s="401">
        <v>90</v>
      </c>
      <c r="M11" s="401"/>
      <c r="N11" s="402">
        <v>4632</v>
      </c>
      <c r="O11" s="399"/>
      <c r="P11" s="400" t="s">
        <v>6</v>
      </c>
      <c r="Q11" s="401">
        <v>28528</v>
      </c>
      <c r="R11" s="401">
        <v>8991</v>
      </c>
      <c r="S11" s="401">
        <v>9046</v>
      </c>
      <c r="T11" s="401">
        <v>4146</v>
      </c>
      <c r="U11" s="401"/>
      <c r="V11" s="401">
        <v>129</v>
      </c>
      <c r="W11" s="401">
        <v>1511</v>
      </c>
      <c r="X11" s="402">
        <v>48205</v>
      </c>
      <c r="Y11" s="403"/>
      <c r="Z11" s="403"/>
      <c r="AA11" s="404"/>
      <c r="AB11" s="404"/>
      <c r="AC11" s="404"/>
      <c r="AD11" s="404"/>
      <c r="AE11" s="389"/>
      <c r="AF11" s="389"/>
      <c r="AG11" s="389"/>
      <c r="AH11" s="389"/>
      <c r="AI11" s="389"/>
      <c r="AJ11" s="389"/>
      <c r="AK11" s="389"/>
      <c r="AL11" s="389"/>
      <c r="AM11" s="389"/>
      <c r="AN11" s="389"/>
      <c r="AO11" s="389"/>
      <c r="AP11" s="389"/>
      <c r="AQ11" s="389"/>
      <c r="AR11" s="389"/>
      <c r="AS11" s="389"/>
      <c r="AT11" s="389"/>
      <c r="AU11" s="389"/>
      <c r="AV11" s="389"/>
      <c r="AW11" s="389"/>
      <c r="AX11" s="389"/>
      <c r="AY11" s="389"/>
      <c r="AZ11" s="389"/>
      <c r="BA11" s="389"/>
      <c r="BB11" s="389"/>
      <c r="BC11" s="389"/>
      <c r="BD11" s="389"/>
    </row>
    <row r="12" spans="1:56" ht="10.5" customHeight="1">
      <c r="A12" s="399" t="s">
        <v>387</v>
      </c>
      <c r="B12" s="400" t="s">
        <v>4</v>
      </c>
      <c r="C12" s="401">
        <v>2435</v>
      </c>
      <c r="D12" s="401">
        <v>1910</v>
      </c>
      <c r="E12" s="401">
        <v>105</v>
      </c>
      <c r="F12" s="401"/>
      <c r="G12" s="401"/>
      <c r="H12" s="401"/>
      <c r="I12" s="401"/>
      <c r="J12" s="401"/>
      <c r="K12" s="401"/>
      <c r="L12" s="401"/>
      <c r="M12" s="401"/>
      <c r="N12" s="402">
        <v>2540</v>
      </c>
      <c r="O12" s="399" t="s">
        <v>387</v>
      </c>
      <c r="P12" s="400" t="s">
        <v>4</v>
      </c>
      <c r="Q12" s="401">
        <v>15050</v>
      </c>
      <c r="R12" s="401">
        <v>4751</v>
      </c>
      <c r="S12" s="401">
        <v>5560</v>
      </c>
      <c r="T12" s="401">
        <v>2146</v>
      </c>
      <c r="U12" s="401"/>
      <c r="V12" s="401"/>
      <c r="W12" s="401"/>
      <c r="X12" s="402">
        <v>25361</v>
      </c>
      <c r="Y12" s="403"/>
      <c r="Z12" s="403"/>
      <c r="AA12" s="404"/>
      <c r="AB12" s="404"/>
      <c r="AC12" s="404"/>
      <c r="AD12" s="404"/>
      <c r="AE12" s="389"/>
      <c r="AF12" s="389"/>
      <c r="AG12" s="389"/>
      <c r="AH12" s="389"/>
      <c r="AI12" s="389"/>
      <c r="AJ12" s="389"/>
      <c r="AK12" s="389"/>
      <c r="AL12" s="389"/>
      <c r="AM12" s="389"/>
      <c r="AN12" s="389"/>
      <c r="AO12" s="389"/>
      <c r="AP12" s="389"/>
      <c r="AQ12" s="389"/>
      <c r="AR12" s="389"/>
      <c r="AS12" s="389"/>
      <c r="AT12" s="389"/>
      <c r="AU12" s="389"/>
      <c r="AV12" s="389"/>
      <c r="AW12" s="389"/>
      <c r="AX12" s="389"/>
      <c r="AY12" s="389"/>
      <c r="AZ12" s="389"/>
      <c r="BA12" s="389"/>
      <c r="BB12" s="389"/>
      <c r="BC12" s="389"/>
      <c r="BD12" s="389"/>
    </row>
    <row r="13" spans="1:56" ht="10.5" customHeight="1">
      <c r="A13" s="399"/>
      <c r="B13" s="400" t="s">
        <v>385</v>
      </c>
      <c r="C13" s="401">
        <v>2254</v>
      </c>
      <c r="D13" s="401">
        <v>1729</v>
      </c>
      <c r="E13" s="401">
        <v>286</v>
      </c>
      <c r="F13" s="401"/>
      <c r="G13" s="401"/>
      <c r="H13" s="401"/>
      <c r="I13" s="401"/>
      <c r="J13" s="401"/>
      <c r="K13" s="401"/>
      <c r="L13" s="401">
        <v>116</v>
      </c>
      <c r="M13" s="401"/>
      <c r="N13" s="402">
        <v>2656</v>
      </c>
      <c r="O13" s="399"/>
      <c r="P13" s="400" t="s">
        <v>385</v>
      </c>
      <c r="Q13" s="401">
        <v>15100</v>
      </c>
      <c r="R13" s="401">
        <v>4767</v>
      </c>
      <c r="S13" s="401">
        <v>5610</v>
      </c>
      <c r="T13" s="401">
        <v>2146</v>
      </c>
      <c r="U13" s="401"/>
      <c r="V13" s="401"/>
      <c r="W13" s="401"/>
      <c r="X13" s="402">
        <v>25477</v>
      </c>
      <c r="Y13" s="403"/>
      <c r="Z13" s="403"/>
      <c r="AA13" s="404"/>
      <c r="AB13" s="404"/>
      <c r="AC13" s="404"/>
      <c r="AD13" s="404"/>
      <c r="AE13" s="389"/>
      <c r="AF13" s="389"/>
      <c r="AG13" s="389"/>
      <c r="AH13" s="389"/>
      <c r="AI13" s="389"/>
      <c r="AJ13" s="389"/>
      <c r="AK13" s="389"/>
      <c r="AL13" s="389"/>
      <c r="AM13" s="389"/>
      <c r="AN13" s="389"/>
      <c r="AO13" s="389"/>
      <c r="AP13" s="389"/>
      <c r="AQ13" s="389"/>
      <c r="AR13" s="389"/>
      <c r="AS13" s="389"/>
      <c r="AT13" s="389"/>
      <c r="AU13" s="389"/>
      <c r="AV13" s="389"/>
      <c r="AW13" s="389"/>
      <c r="AX13" s="389"/>
      <c r="AY13" s="389"/>
      <c r="AZ13" s="389"/>
      <c r="BA13" s="389"/>
      <c r="BB13" s="389"/>
      <c r="BC13" s="389"/>
      <c r="BD13" s="389"/>
    </row>
    <row r="14" spans="1:56" ht="10.5" customHeight="1">
      <c r="A14" s="399"/>
      <c r="B14" s="400" t="s">
        <v>5</v>
      </c>
      <c r="C14" s="401">
        <v>2254</v>
      </c>
      <c r="D14" s="401">
        <v>1729</v>
      </c>
      <c r="E14" s="401">
        <v>286</v>
      </c>
      <c r="F14" s="401"/>
      <c r="G14" s="401"/>
      <c r="H14" s="401"/>
      <c r="I14" s="401"/>
      <c r="J14" s="401"/>
      <c r="K14" s="401"/>
      <c r="L14" s="401">
        <v>116</v>
      </c>
      <c r="M14" s="401"/>
      <c r="N14" s="402">
        <v>2656</v>
      </c>
      <c r="O14" s="399"/>
      <c r="P14" s="400" t="s">
        <v>5</v>
      </c>
      <c r="Q14" s="401">
        <v>15615</v>
      </c>
      <c r="R14" s="401">
        <v>4922</v>
      </c>
      <c r="S14" s="401">
        <v>5675</v>
      </c>
      <c r="T14" s="401">
        <v>2146</v>
      </c>
      <c r="U14" s="401"/>
      <c r="V14" s="401">
        <v>148</v>
      </c>
      <c r="W14" s="401"/>
      <c r="X14" s="402">
        <v>26360</v>
      </c>
      <c r="Y14" s="403"/>
      <c r="Z14" s="403"/>
      <c r="AA14" s="404"/>
      <c r="AB14" s="404"/>
      <c r="AC14" s="404"/>
      <c r="AD14" s="404"/>
      <c r="AE14" s="389"/>
      <c r="AF14" s="389"/>
      <c r="AG14" s="389"/>
      <c r="AH14" s="389"/>
      <c r="AI14" s="389"/>
      <c r="AJ14" s="389"/>
      <c r="AK14" s="389"/>
      <c r="AL14" s="389"/>
      <c r="AM14" s="389"/>
      <c r="AN14" s="389"/>
      <c r="AO14" s="389"/>
      <c r="AP14" s="389"/>
      <c r="AQ14" s="389"/>
      <c r="AR14" s="389"/>
      <c r="AS14" s="389"/>
      <c r="AT14" s="389"/>
      <c r="AU14" s="389"/>
      <c r="AV14" s="389"/>
      <c r="AW14" s="389"/>
      <c r="AX14" s="389"/>
      <c r="AY14" s="389"/>
      <c r="AZ14" s="389"/>
      <c r="BA14" s="389"/>
      <c r="BB14" s="389"/>
      <c r="BC14" s="389"/>
      <c r="BD14" s="389"/>
    </row>
    <row r="15" spans="1:56" ht="10.5" customHeight="1">
      <c r="A15" s="399"/>
      <c r="B15" s="400" t="s">
        <v>6</v>
      </c>
      <c r="C15" s="401">
        <v>2254</v>
      </c>
      <c r="D15" s="401">
        <v>1729</v>
      </c>
      <c r="E15" s="401">
        <v>286</v>
      </c>
      <c r="F15" s="401"/>
      <c r="G15" s="401"/>
      <c r="H15" s="401"/>
      <c r="I15" s="401"/>
      <c r="J15" s="401"/>
      <c r="K15" s="401"/>
      <c r="L15" s="401">
        <v>116</v>
      </c>
      <c r="M15" s="401"/>
      <c r="N15" s="402">
        <v>2656</v>
      </c>
      <c r="O15" s="399"/>
      <c r="P15" s="400" t="s">
        <v>6</v>
      </c>
      <c r="Q15" s="401">
        <v>15730</v>
      </c>
      <c r="R15" s="401">
        <v>4959</v>
      </c>
      <c r="S15" s="401">
        <v>5728</v>
      </c>
      <c r="T15" s="401">
        <v>2146</v>
      </c>
      <c r="U15" s="401"/>
      <c r="V15" s="401">
        <v>148</v>
      </c>
      <c r="W15" s="401"/>
      <c r="X15" s="402">
        <v>26565</v>
      </c>
      <c r="Y15" s="403"/>
      <c r="Z15" s="403"/>
      <c r="AA15" s="404"/>
      <c r="AB15" s="404"/>
      <c r="AC15" s="404"/>
      <c r="AD15" s="404"/>
      <c r="AE15" s="389"/>
      <c r="AF15" s="389"/>
      <c r="AG15" s="389"/>
      <c r="AH15" s="389"/>
      <c r="AI15" s="389"/>
      <c r="AJ15" s="389"/>
      <c r="AK15" s="389"/>
      <c r="AL15" s="389"/>
      <c r="AM15" s="389"/>
      <c r="AN15" s="389"/>
      <c r="AO15" s="389"/>
      <c r="AP15" s="389"/>
      <c r="AQ15" s="389"/>
      <c r="AR15" s="389"/>
      <c r="AS15" s="389"/>
      <c r="AT15" s="389"/>
      <c r="AU15" s="389"/>
      <c r="AV15" s="389"/>
      <c r="AW15" s="389"/>
      <c r="AX15" s="389"/>
      <c r="AY15" s="389"/>
      <c r="AZ15" s="389"/>
      <c r="BA15" s="389"/>
      <c r="BB15" s="389"/>
      <c r="BC15" s="389"/>
      <c r="BD15" s="389"/>
    </row>
    <row r="16" spans="1:56" ht="10.5" customHeight="1">
      <c r="A16" s="399" t="s">
        <v>388</v>
      </c>
      <c r="B16" s="400" t="s">
        <v>4</v>
      </c>
      <c r="C16" s="401">
        <v>3228</v>
      </c>
      <c r="D16" s="401">
        <v>2478</v>
      </c>
      <c r="E16" s="401">
        <v>150</v>
      </c>
      <c r="F16" s="401"/>
      <c r="G16" s="401"/>
      <c r="H16" s="401"/>
      <c r="I16" s="401"/>
      <c r="J16" s="401"/>
      <c r="K16" s="401"/>
      <c r="L16" s="401"/>
      <c r="M16" s="401"/>
      <c r="N16" s="402">
        <v>3378</v>
      </c>
      <c r="O16" s="399" t="s">
        <v>388</v>
      </c>
      <c r="P16" s="400" t="s">
        <v>4</v>
      </c>
      <c r="Q16" s="401">
        <v>21228</v>
      </c>
      <c r="R16" s="401">
        <v>6694</v>
      </c>
      <c r="S16" s="401">
        <v>6207</v>
      </c>
      <c r="T16" s="401">
        <v>2742</v>
      </c>
      <c r="U16" s="401"/>
      <c r="V16" s="401"/>
      <c r="W16" s="401"/>
      <c r="X16" s="402">
        <v>34129</v>
      </c>
      <c r="Y16" s="403"/>
      <c r="Z16" s="403"/>
      <c r="AA16" s="404"/>
      <c r="AB16" s="404"/>
      <c r="AC16" s="404"/>
      <c r="AD16" s="404"/>
      <c r="AE16" s="389"/>
      <c r="AF16" s="389"/>
      <c r="AG16" s="389"/>
      <c r="AH16" s="389"/>
      <c r="AI16" s="389"/>
      <c r="AJ16" s="389"/>
      <c r="AK16" s="389"/>
      <c r="AL16" s="389"/>
      <c r="AM16" s="389"/>
      <c r="AN16" s="389"/>
      <c r="AO16" s="389"/>
      <c r="AP16" s="389"/>
      <c r="AQ16" s="389"/>
      <c r="AR16" s="389"/>
      <c r="AS16" s="389"/>
      <c r="AT16" s="389"/>
      <c r="AU16" s="389"/>
      <c r="AV16" s="389"/>
      <c r="AW16" s="389"/>
      <c r="AX16" s="389"/>
      <c r="AY16" s="389"/>
      <c r="AZ16" s="389"/>
      <c r="BA16" s="389"/>
      <c r="BB16" s="389"/>
      <c r="BC16" s="389"/>
      <c r="BD16" s="389"/>
    </row>
    <row r="17" spans="1:56" ht="10.5" customHeight="1">
      <c r="A17" s="399"/>
      <c r="B17" s="400" t="s">
        <v>385</v>
      </c>
      <c r="C17" s="401">
        <v>2997</v>
      </c>
      <c r="D17" s="401">
        <v>2247</v>
      </c>
      <c r="E17" s="401">
        <v>381</v>
      </c>
      <c r="F17" s="401"/>
      <c r="G17" s="401"/>
      <c r="H17" s="401"/>
      <c r="I17" s="401"/>
      <c r="J17" s="401"/>
      <c r="K17" s="401"/>
      <c r="L17" s="401">
        <v>82</v>
      </c>
      <c r="M17" s="401"/>
      <c r="N17" s="402">
        <v>3460</v>
      </c>
      <c r="O17" s="399"/>
      <c r="P17" s="400" t="s">
        <v>385</v>
      </c>
      <c r="Q17" s="401">
        <v>21288</v>
      </c>
      <c r="R17" s="401">
        <v>6716</v>
      </c>
      <c r="S17" s="401">
        <v>6207</v>
      </c>
      <c r="T17" s="401">
        <v>2742</v>
      </c>
      <c r="U17" s="401"/>
      <c r="V17" s="401"/>
      <c r="W17" s="401"/>
      <c r="X17" s="402">
        <v>34211</v>
      </c>
      <c r="Y17" s="389"/>
      <c r="Z17" s="389"/>
      <c r="AA17" s="389"/>
      <c r="AB17" s="389"/>
      <c r="AC17" s="389"/>
      <c r="AD17" s="389"/>
      <c r="AE17" s="389"/>
      <c r="AF17" s="389"/>
      <c r="AG17" s="389"/>
      <c r="AH17" s="389"/>
      <c r="AI17" s="389"/>
      <c r="AJ17" s="389"/>
      <c r="AK17" s="389"/>
      <c r="AL17" s="389"/>
      <c r="AM17" s="389"/>
      <c r="AN17" s="389"/>
      <c r="AO17" s="389"/>
      <c r="AP17" s="389"/>
      <c r="AQ17" s="389"/>
      <c r="AR17" s="389"/>
      <c r="AS17" s="389"/>
      <c r="AT17" s="389"/>
      <c r="AU17" s="389"/>
      <c r="AV17" s="389"/>
      <c r="AW17" s="389"/>
      <c r="AX17" s="389"/>
      <c r="AY17" s="389"/>
      <c r="AZ17" s="389"/>
      <c r="BA17" s="389"/>
      <c r="BB17" s="389"/>
      <c r="BC17" s="389"/>
      <c r="BD17" s="389"/>
    </row>
    <row r="18" spans="1:56" ht="10.5" customHeight="1">
      <c r="A18" s="399"/>
      <c r="B18" s="400" t="s">
        <v>5</v>
      </c>
      <c r="C18" s="401">
        <v>3087</v>
      </c>
      <c r="D18" s="401">
        <v>2247</v>
      </c>
      <c r="E18" s="401">
        <v>381</v>
      </c>
      <c r="F18" s="401"/>
      <c r="G18" s="401">
        <v>80</v>
      </c>
      <c r="H18" s="401"/>
      <c r="I18" s="401"/>
      <c r="J18" s="401"/>
      <c r="K18" s="401"/>
      <c r="L18" s="401">
        <v>82</v>
      </c>
      <c r="M18" s="401"/>
      <c r="N18" s="402">
        <v>3630</v>
      </c>
      <c r="O18" s="399"/>
      <c r="P18" s="400" t="s">
        <v>5</v>
      </c>
      <c r="Q18" s="401">
        <v>22044</v>
      </c>
      <c r="R18" s="401">
        <v>6942</v>
      </c>
      <c r="S18" s="401">
        <v>6462</v>
      </c>
      <c r="T18" s="401">
        <v>2742</v>
      </c>
      <c r="U18" s="401"/>
      <c r="V18" s="401">
        <v>148</v>
      </c>
      <c r="W18" s="401"/>
      <c r="X18" s="402">
        <v>35596</v>
      </c>
      <c r="Y18" s="389"/>
      <c r="Z18" s="389"/>
      <c r="AA18" s="389"/>
      <c r="AB18" s="389"/>
      <c r="AC18" s="389"/>
      <c r="AD18" s="389"/>
      <c r="AE18" s="389"/>
      <c r="AF18" s="389"/>
      <c r="AG18" s="389"/>
      <c r="AH18" s="389"/>
      <c r="AI18" s="389"/>
      <c r="AJ18" s="389"/>
      <c r="AK18" s="389"/>
      <c r="AL18" s="389"/>
      <c r="AM18" s="389"/>
      <c r="AN18" s="389"/>
      <c r="AO18" s="389"/>
      <c r="AP18" s="389"/>
      <c r="AQ18" s="389"/>
      <c r="AR18" s="389"/>
      <c r="AS18" s="389"/>
      <c r="AT18" s="389"/>
      <c r="AU18" s="389"/>
      <c r="AV18" s="389"/>
      <c r="AW18" s="389"/>
      <c r="AX18" s="389"/>
      <c r="AY18" s="389"/>
      <c r="AZ18" s="389"/>
      <c r="BA18" s="389"/>
      <c r="BB18" s="389"/>
      <c r="BC18" s="389"/>
      <c r="BD18" s="389"/>
    </row>
    <row r="19" spans="1:56" ht="10.5" customHeight="1">
      <c r="A19" s="399"/>
      <c r="B19" s="400" t="s">
        <v>6</v>
      </c>
      <c r="C19" s="401">
        <v>3087</v>
      </c>
      <c r="D19" s="401">
        <v>2247</v>
      </c>
      <c r="E19" s="401">
        <v>381</v>
      </c>
      <c r="F19" s="401"/>
      <c r="G19" s="401">
        <v>80</v>
      </c>
      <c r="H19" s="401"/>
      <c r="I19" s="401"/>
      <c r="J19" s="401"/>
      <c r="K19" s="401"/>
      <c r="L19" s="401">
        <v>82</v>
      </c>
      <c r="M19" s="401"/>
      <c r="N19" s="402">
        <v>3630</v>
      </c>
      <c r="O19" s="399"/>
      <c r="P19" s="400" t="s">
        <v>6</v>
      </c>
      <c r="Q19" s="401">
        <v>22284</v>
      </c>
      <c r="R19" s="401">
        <v>6994</v>
      </c>
      <c r="S19" s="401">
        <v>6544</v>
      </c>
      <c r="T19" s="401">
        <v>2742</v>
      </c>
      <c r="U19" s="401"/>
      <c r="V19" s="401">
        <v>148</v>
      </c>
      <c r="W19" s="401"/>
      <c r="X19" s="402">
        <v>35970</v>
      </c>
      <c r="Y19" s="389"/>
      <c r="Z19" s="389"/>
      <c r="AA19" s="389"/>
      <c r="AB19" s="389"/>
      <c r="AC19" s="389"/>
      <c r="AD19" s="389"/>
      <c r="AE19" s="389"/>
      <c r="AF19" s="389"/>
      <c r="AG19" s="389"/>
      <c r="AH19" s="389"/>
      <c r="AI19" s="389"/>
      <c r="AJ19" s="389"/>
      <c r="AK19" s="389"/>
      <c r="AL19" s="389"/>
      <c r="AM19" s="389"/>
      <c r="AN19" s="389"/>
      <c r="AO19" s="389"/>
      <c r="AP19" s="389"/>
      <c r="AQ19" s="389"/>
      <c r="AR19" s="389"/>
      <c r="AS19" s="389"/>
      <c r="AT19" s="389"/>
      <c r="AU19" s="389"/>
      <c r="AV19" s="389"/>
      <c r="AW19" s="389"/>
      <c r="AX19" s="389"/>
      <c r="AY19" s="389"/>
      <c r="AZ19" s="389"/>
      <c r="BA19" s="389"/>
      <c r="BB19" s="389"/>
      <c r="BC19" s="389"/>
      <c r="BD19" s="389"/>
    </row>
    <row r="20" spans="1:56" ht="10.5" customHeight="1">
      <c r="A20" s="399" t="s">
        <v>389</v>
      </c>
      <c r="B20" s="400" t="s">
        <v>4</v>
      </c>
      <c r="C20" s="401">
        <v>5221</v>
      </c>
      <c r="D20" s="401">
        <v>3946</v>
      </c>
      <c r="E20" s="401">
        <v>255</v>
      </c>
      <c r="F20" s="401"/>
      <c r="G20" s="401"/>
      <c r="H20" s="401"/>
      <c r="I20" s="401"/>
      <c r="J20" s="401"/>
      <c r="K20" s="401"/>
      <c r="L20" s="401"/>
      <c r="M20" s="401"/>
      <c r="N20" s="402">
        <v>5476</v>
      </c>
      <c r="O20" s="399" t="s">
        <v>389</v>
      </c>
      <c r="P20" s="400" t="s">
        <v>4</v>
      </c>
      <c r="Q20" s="401">
        <v>33655</v>
      </c>
      <c r="R20" s="401">
        <v>10574</v>
      </c>
      <c r="S20" s="401">
        <v>9518</v>
      </c>
      <c r="T20" s="401">
        <v>3675</v>
      </c>
      <c r="U20" s="401"/>
      <c r="V20" s="401"/>
      <c r="W20" s="401">
        <v>8700</v>
      </c>
      <c r="X20" s="402">
        <v>62447</v>
      </c>
      <c r="Y20" s="389"/>
      <c r="Z20" s="389"/>
      <c r="AA20" s="389"/>
      <c r="AB20" s="389"/>
      <c r="AC20" s="389"/>
      <c r="AD20" s="389"/>
      <c r="AE20" s="389"/>
      <c r="AF20" s="389"/>
      <c r="AG20" s="389"/>
      <c r="AH20" s="389"/>
      <c r="AI20" s="389"/>
      <c r="AJ20" s="389"/>
      <c r="AK20" s="389"/>
      <c r="AL20" s="389"/>
      <c r="AM20" s="389"/>
      <c r="AN20" s="389"/>
      <c r="AO20" s="389"/>
      <c r="AP20" s="389"/>
      <c r="AQ20" s="389"/>
      <c r="AR20" s="389"/>
      <c r="AS20" s="389"/>
      <c r="AT20" s="389"/>
      <c r="AU20" s="389"/>
      <c r="AV20" s="389"/>
      <c r="AW20" s="389"/>
      <c r="AX20" s="389"/>
      <c r="AY20" s="389"/>
      <c r="AZ20" s="389"/>
      <c r="BA20" s="389"/>
      <c r="BB20" s="389"/>
      <c r="BC20" s="389"/>
      <c r="BD20" s="389"/>
    </row>
    <row r="21" spans="1:56" ht="10.5" customHeight="1">
      <c r="A21" s="399"/>
      <c r="B21" s="400" t="s">
        <v>385</v>
      </c>
      <c r="C21" s="401">
        <v>4833</v>
      </c>
      <c r="D21" s="401">
        <v>3558</v>
      </c>
      <c r="E21" s="401">
        <v>643</v>
      </c>
      <c r="F21" s="401"/>
      <c r="G21" s="401"/>
      <c r="H21" s="401"/>
      <c r="I21" s="401"/>
      <c r="J21" s="401"/>
      <c r="K21" s="401"/>
      <c r="L21" s="401">
        <v>342</v>
      </c>
      <c r="M21" s="401"/>
      <c r="N21" s="402">
        <v>5818</v>
      </c>
      <c r="O21" s="399"/>
      <c r="P21" s="400" t="s">
        <v>385</v>
      </c>
      <c r="Q21" s="401">
        <v>33915</v>
      </c>
      <c r="R21" s="401">
        <v>10656</v>
      </c>
      <c r="S21" s="401">
        <v>9518</v>
      </c>
      <c r="T21" s="401">
        <v>3675</v>
      </c>
      <c r="U21" s="401"/>
      <c r="V21" s="401"/>
      <c r="W21" s="401">
        <v>8700</v>
      </c>
      <c r="X21" s="402">
        <v>62789</v>
      </c>
      <c r="Y21" s="389"/>
      <c r="Z21" s="389"/>
      <c r="AA21" s="389"/>
      <c r="AB21" s="389"/>
      <c r="AC21" s="389"/>
      <c r="AD21" s="389"/>
      <c r="AE21" s="389"/>
      <c r="AF21" s="389"/>
      <c r="AG21" s="389"/>
      <c r="AH21" s="389"/>
      <c r="AI21" s="389"/>
      <c r="AJ21" s="389"/>
      <c r="AK21" s="389"/>
      <c r="AL21" s="389"/>
      <c r="AM21" s="389"/>
      <c r="AN21" s="389"/>
      <c r="AO21" s="389"/>
      <c r="AP21" s="389"/>
      <c r="AQ21" s="389"/>
      <c r="AR21" s="389"/>
      <c r="AS21" s="389"/>
      <c r="AT21" s="389"/>
      <c r="AU21" s="389"/>
      <c r="AV21" s="389"/>
      <c r="AW21" s="389"/>
      <c r="AX21" s="389"/>
      <c r="AY21" s="389"/>
      <c r="AZ21" s="389"/>
      <c r="BA21" s="389"/>
      <c r="BB21" s="389"/>
      <c r="BC21" s="389"/>
      <c r="BD21" s="389"/>
    </row>
    <row r="22" spans="1:56" ht="10.5" customHeight="1">
      <c r="A22" s="399"/>
      <c r="B22" s="400" t="s">
        <v>5</v>
      </c>
      <c r="C22" s="401">
        <v>4833</v>
      </c>
      <c r="D22" s="401">
        <v>3558</v>
      </c>
      <c r="E22" s="401">
        <v>643</v>
      </c>
      <c r="F22" s="401"/>
      <c r="G22" s="401"/>
      <c r="H22" s="401">
        <v>632</v>
      </c>
      <c r="I22" s="401"/>
      <c r="J22" s="401"/>
      <c r="K22" s="401"/>
      <c r="L22" s="401">
        <v>342</v>
      </c>
      <c r="M22" s="401"/>
      <c r="N22" s="402">
        <v>6450</v>
      </c>
      <c r="O22" s="399"/>
      <c r="P22" s="400" t="s">
        <v>5</v>
      </c>
      <c r="Q22" s="401">
        <v>35114</v>
      </c>
      <c r="R22" s="401">
        <v>11002</v>
      </c>
      <c r="S22" s="401">
        <v>9803</v>
      </c>
      <c r="T22" s="401">
        <v>3675</v>
      </c>
      <c r="U22" s="401"/>
      <c r="V22" s="401">
        <v>880</v>
      </c>
      <c r="W22" s="401">
        <v>8700</v>
      </c>
      <c r="X22" s="402">
        <v>65499</v>
      </c>
      <c r="Y22" s="389"/>
      <c r="Z22" s="389"/>
      <c r="AA22" s="389"/>
      <c r="AB22" s="389"/>
      <c r="AC22" s="389"/>
      <c r="AD22" s="389"/>
      <c r="AE22" s="389"/>
      <c r="AF22" s="389"/>
      <c r="AG22" s="389"/>
      <c r="AH22" s="389"/>
      <c r="AI22" s="389"/>
      <c r="AJ22" s="389"/>
      <c r="AK22" s="389"/>
      <c r="AL22" s="389"/>
      <c r="AM22" s="389"/>
      <c r="AN22" s="389"/>
      <c r="AO22" s="389"/>
      <c r="AP22" s="389"/>
      <c r="AQ22" s="389"/>
      <c r="AR22" s="389"/>
      <c r="AS22" s="389"/>
      <c r="AT22" s="389"/>
      <c r="AU22" s="389"/>
      <c r="AV22" s="389"/>
      <c r="AW22" s="389"/>
      <c r="AX22" s="389"/>
      <c r="AY22" s="389"/>
      <c r="AZ22" s="389"/>
      <c r="BA22" s="389"/>
      <c r="BB22" s="389"/>
      <c r="BC22" s="389"/>
      <c r="BD22" s="389"/>
    </row>
    <row r="23" spans="1:56" ht="10.5" customHeight="1">
      <c r="A23" s="399"/>
      <c r="B23" s="400" t="s">
        <v>6</v>
      </c>
      <c r="C23" s="401">
        <v>4833</v>
      </c>
      <c r="D23" s="401">
        <v>3558</v>
      </c>
      <c r="E23" s="401">
        <v>643</v>
      </c>
      <c r="F23" s="401"/>
      <c r="G23" s="401"/>
      <c r="H23" s="401">
        <v>632</v>
      </c>
      <c r="I23" s="401"/>
      <c r="J23" s="401"/>
      <c r="K23" s="401"/>
      <c r="L23" s="401">
        <v>342</v>
      </c>
      <c r="M23" s="401"/>
      <c r="N23" s="402">
        <v>6450</v>
      </c>
      <c r="O23" s="399"/>
      <c r="P23" s="400" t="s">
        <v>6</v>
      </c>
      <c r="Q23" s="401">
        <v>35363</v>
      </c>
      <c r="R23" s="401">
        <v>11082</v>
      </c>
      <c r="S23" s="401">
        <v>9915</v>
      </c>
      <c r="T23" s="401">
        <v>3675</v>
      </c>
      <c r="U23" s="401"/>
      <c r="V23" s="401">
        <v>880</v>
      </c>
      <c r="W23" s="401">
        <v>9161</v>
      </c>
      <c r="X23" s="402">
        <v>66401</v>
      </c>
      <c r="Y23" s="389"/>
      <c r="Z23" s="389"/>
      <c r="AA23" s="389"/>
      <c r="AB23" s="389"/>
      <c r="AC23" s="389"/>
      <c r="AD23" s="389"/>
      <c r="AE23" s="389"/>
      <c r="AF23" s="389"/>
      <c r="AG23" s="389"/>
      <c r="AH23" s="389"/>
      <c r="AI23" s="389"/>
      <c r="AJ23" s="389"/>
      <c r="AK23" s="389"/>
      <c r="AL23" s="389"/>
      <c r="AM23" s="389"/>
      <c r="AN23" s="389"/>
      <c r="AO23" s="389"/>
      <c r="AP23" s="389"/>
      <c r="AQ23" s="389"/>
      <c r="AR23" s="389"/>
      <c r="AS23" s="389"/>
      <c r="AT23" s="389"/>
      <c r="AU23" s="389"/>
      <c r="AV23" s="389"/>
      <c r="AW23" s="389"/>
      <c r="AX23" s="389"/>
      <c r="AY23" s="389"/>
      <c r="AZ23" s="389"/>
      <c r="BA23" s="389"/>
      <c r="BB23" s="389"/>
      <c r="BC23" s="389"/>
      <c r="BD23" s="389"/>
    </row>
    <row r="24" spans="1:56" ht="10.5" customHeight="1">
      <c r="A24" s="399" t="s">
        <v>390</v>
      </c>
      <c r="B24" s="400" t="s">
        <v>4</v>
      </c>
      <c r="C24" s="401">
        <v>3317</v>
      </c>
      <c r="D24" s="401">
        <v>2478</v>
      </c>
      <c r="E24" s="401">
        <v>168</v>
      </c>
      <c r="F24" s="401"/>
      <c r="G24" s="401"/>
      <c r="H24" s="401"/>
      <c r="I24" s="401"/>
      <c r="J24" s="401"/>
      <c r="K24" s="401"/>
      <c r="L24" s="401"/>
      <c r="M24" s="401"/>
      <c r="N24" s="402">
        <v>3485</v>
      </c>
      <c r="O24" s="399" t="s">
        <v>390</v>
      </c>
      <c r="P24" s="400" t="s">
        <v>4</v>
      </c>
      <c r="Q24" s="401">
        <v>18738</v>
      </c>
      <c r="R24" s="401">
        <v>5932</v>
      </c>
      <c r="S24" s="401">
        <v>6633</v>
      </c>
      <c r="T24" s="401">
        <v>2356</v>
      </c>
      <c r="U24" s="401"/>
      <c r="V24" s="401"/>
      <c r="W24" s="401"/>
      <c r="X24" s="402">
        <v>31303</v>
      </c>
      <c r="Y24" s="389"/>
      <c r="Z24" s="389"/>
      <c r="AA24" s="389"/>
      <c r="AB24" s="389"/>
      <c r="AC24" s="389"/>
      <c r="AD24" s="389"/>
      <c r="AE24" s="389"/>
      <c r="AF24" s="389"/>
      <c r="AG24" s="389"/>
      <c r="AH24" s="389"/>
      <c r="AI24" s="389"/>
      <c r="AJ24" s="389"/>
      <c r="AK24" s="389"/>
      <c r="AL24" s="389"/>
      <c r="AM24" s="389"/>
      <c r="AN24" s="389"/>
      <c r="AO24" s="389"/>
      <c r="AP24" s="389"/>
      <c r="AQ24" s="389"/>
      <c r="AR24" s="389"/>
      <c r="AS24" s="389"/>
      <c r="AT24" s="389"/>
      <c r="AU24" s="389"/>
      <c r="AV24" s="389"/>
      <c r="AW24" s="389"/>
      <c r="AX24" s="389"/>
      <c r="AY24" s="389"/>
      <c r="AZ24" s="389"/>
      <c r="BA24" s="389"/>
      <c r="BB24" s="389"/>
      <c r="BC24" s="389"/>
      <c r="BD24" s="389"/>
    </row>
    <row r="25" spans="1:56" ht="10.5" customHeight="1">
      <c r="A25" s="399"/>
      <c r="B25" s="400" t="s">
        <v>385</v>
      </c>
      <c r="C25" s="401">
        <v>3193</v>
      </c>
      <c r="D25" s="401">
        <v>2226</v>
      </c>
      <c r="E25" s="401">
        <v>420</v>
      </c>
      <c r="F25" s="401"/>
      <c r="G25" s="401"/>
      <c r="H25" s="401"/>
      <c r="I25" s="401"/>
      <c r="J25" s="401"/>
      <c r="K25" s="401"/>
      <c r="L25" s="401"/>
      <c r="M25" s="401"/>
      <c r="N25" s="402">
        <v>3613</v>
      </c>
      <c r="O25" s="399"/>
      <c r="P25" s="400" t="s">
        <v>385</v>
      </c>
      <c r="Q25" s="401">
        <v>18738</v>
      </c>
      <c r="R25" s="401">
        <v>5932</v>
      </c>
      <c r="S25" s="401">
        <v>6761</v>
      </c>
      <c r="T25" s="401">
        <v>2356</v>
      </c>
      <c r="U25" s="401"/>
      <c r="V25" s="401"/>
      <c r="W25" s="401"/>
      <c r="X25" s="402">
        <v>31431</v>
      </c>
      <c r="Y25" s="389"/>
      <c r="Z25" s="389"/>
      <c r="AA25" s="389"/>
      <c r="AB25" s="389"/>
      <c r="AC25" s="389"/>
      <c r="AD25" s="389"/>
      <c r="AE25" s="389"/>
      <c r="AF25" s="389"/>
      <c r="AG25" s="389"/>
      <c r="AH25" s="389"/>
      <c r="AI25" s="389"/>
      <c r="AJ25" s="389"/>
      <c r="AK25" s="389"/>
      <c r="AL25" s="389"/>
      <c r="AM25" s="389"/>
      <c r="AN25" s="389"/>
      <c r="AO25" s="389"/>
      <c r="AP25" s="389"/>
      <c r="AQ25" s="389"/>
      <c r="AR25" s="389"/>
      <c r="AS25" s="389"/>
      <c r="AT25" s="389"/>
      <c r="AU25" s="389"/>
      <c r="AV25" s="389"/>
      <c r="AW25" s="389"/>
      <c r="AX25" s="389"/>
      <c r="AY25" s="389"/>
      <c r="AZ25" s="389"/>
      <c r="BA25" s="389"/>
      <c r="BB25" s="389"/>
      <c r="BC25" s="389"/>
      <c r="BD25" s="389"/>
    </row>
    <row r="26" spans="1:56" ht="10.5" customHeight="1">
      <c r="A26" s="399"/>
      <c r="B26" s="400" t="s">
        <v>5</v>
      </c>
      <c r="C26" s="401">
        <v>3193</v>
      </c>
      <c r="D26" s="401">
        <v>2226</v>
      </c>
      <c r="E26" s="401">
        <v>420</v>
      </c>
      <c r="F26" s="401"/>
      <c r="G26" s="401">
        <v>100</v>
      </c>
      <c r="H26" s="401"/>
      <c r="I26" s="401"/>
      <c r="J26" s="401"/>
      <c r="K26" s="401"/>
      <c r="L26" s="401"/>
      <c r="M26" s="401"/>
      <c r="N26" s="402">
        <v>3713</v>
      </c>
      <c r="O26" s="399"/>
      <c r="P26" s="400" t="s">
        <v>5</v>
      </c>
      <c r="Q26" s="401">
        <v>19284</v>
      </c>
      <c r="R26" s="401">
        <v>6106</v>
      </c>
      <c r="S26" s="401">
        <v>6976</v>
      </c>
      <c r="T26" s="401">
        <v>2356</v>
      </c>
      <c r="U26" s="401"/>
      <c r="V26" s="401">
        <v>692</v>
      </c>
      <c r="W26" s="401"/>
      <c r="X26" s="402">
        <v>33058</v>
      </c>
      <c r="Y26" s="389"/>
      <c r="Z26" s="389"/>
      <c r="AA26" s="389"/>
      <c r="AB26" s="389"/>
      <c r="AC26" s="389"/>
      <c r="AD26" s="389"/>
      <c r="AE26" s="389"/>
      <c r="AF26" s="389"/>
      <c r="AG26" s="389"/>
      <c r="AH26" s="389"/>
      <c r="AI26" s="389"/>
      <c r="AJ26" s="389"/>
      <c r="AK26" s="389"/>
      <c r="AL26" s="389"/>
      <c r="AM26" s="389"/>
      <c r="AN26" s="389"/>
      <c r="AO26" s="389"/>
      <c r="AP26" s="389"/>
      <c r="AQ26" s="389"/>
      <c r="AR26" s="389"/>
      <c r="AS26" s="389"/>
      <c r="AT26" s="389"/>
      <c r="AU26" s="389"/>
      <c r="AV26" s="389"/>
      <c r="AW26" s="389"/>
      <c r="AX26" s="389"/>
      <c r="AY26" s="389"/>
      <c r="AZ26" s="389"/>
      <c r="BA26" s="389"/>
      <c r="BB26" s="389"/>
      <c r="BC26" s="389"/>
      <c r="BD26" s="389"/>
    </row>
    <row r="27" spans="1:56" ht="10.5" customHeight="1">
      <c r="A27" s="399"/>
      <c r="B27" s="400" t="s">
        <v>6</v>
      </c>
      <c r="C27" s="401">
        <v>3193</v>
      </c>
      <c r="D27" s="401">
        <v>2226</v>
      </c>
      <c r="E27" s="401">
        <v>420</v>
      </c>
      <c r="F27" s="401"/>
      <c r="G27" s="401">
        <v>100</v>
      </c>
      <c r="H27" s="401"/>
      <c r="I27" s="401"/>
      <c r="J27" s="401"/>
      <c r="K27" s="401"/>
      <c r="L27" s="401"/>
      <c r="M27" s="401"/>
      <c r="N27" s="402">
        <v>3713</v>
      </c>
      <c r="O27" s="399"/>
      <c r="P27" s="400" t="s">
        <v>6</v>
      </c>
      <c r="Q27" s="401">
        <v>19444</v>
      </c>
      <c r="R27" s="401">
        <v>6157</v>
      </c>
      <c r="S27" s="401">
        <v>7043</v>
      </c>
      <c r="T27" s="401">
        <v>2356</v>
      </c>
      <c r="U27" s="401"/>
      <c r="V27" s="401">
        <v>1292</v>
      </c>
      <c r="W27" s="401"/>
      <c r="X27" s="402">
        <v>33936</v>
      </c>
      <c r="Y27" s="389"/>
      <c r="Z27" s="389"/>
      <c r="AA27" s="389"/>
      <c r="AB27" s="389"/>
      <c r="AC27" s="389"/>
      <c r="AD27" s="389"/>
      <c r="AE27" s="389"/>
      <c r="AF27" s="389"/>
      <c r="AG27" s="389"/>
      <c r="AH27" s="389"/>
      <c r="AI27" s="389"/>
      <c r="AJ27" s="389"/>
      <c r="AK27" s="389"/>
      <c r="AL27" s="389"/>
      <c r="AM27" s="389"/>
      <c r="AN27" s="389"/>
      <c r="AO27" s="389"/>
      <c r="AP27" s="389"/>
      <c r="AQ27" s="389"/>
      <c r="AR27" s="389"/>
      <c r="AS27" s="389"/>
      <c r="AT27" s="389"/>
      <c r="AU27" s="389"/>
      <c r="AV27" s="389"/>
      <c r="AW27" s="389"/>
      <c r="AX27" s="389"/>
      <c r="AY27" s="389"/>
      <c r="AZ27" s="389"/>
      <c r="BA27" s="389"/>
      <c r="BB27" s="389"/>
      <c r="BC27" s="389"/>
      <c r="BD27" s="389"/>
    </row>
    <row r="28" spans="1:56" ht="10.5" customHeight="1">
      <c r="A28" s="399" t="s">
        <v>391</v>
      </c>
      <c r="B28" s="400" t="s">
        <v>4</v>
      </c>
      <c r="C28" s="401">
        <v>6559</v>
      </c>
      <c r="D28" s="401">
        <v>2525</v>
      </c>
      <c r="E28" s="401">
        <v>807</v>
      </c>
      <c r="F28" s="401"/>
      <c r="G28" s="401"/>
      <c r="H28" s="401"/>
      <c r="I28" s="401"/>
      <c r="J28" s="401"/>
      <c r="K28" s="401"/>
      <c r="L28" s="401"/>
      <c r="M28" s="401"/>
      <c r="N28" s="402">
        <v>7366</v>
      </c>
      <c r="O28" s="399" t="s">
        <v>391</v>
      </c>
      <c r="P28" s="400" t="s">
        <v>4</v>
      </c>
      <c r="Q28" s="401">
        <v>27392</v>
      </c>
      <c r="R28" s="401">
        <v>8629</v>
      </c>
      <c r="S28" s="401">
        <v>11090</v>
      </c>
      <c r="T28" s="401">
        <v>2801</v>
      </c>
      <c r="U28" s="401"/>
      <c r="V28" s="401">
        <v>1600</v>
      </c>
      <c r="W28" s="401">
        <v>2000</v>
      </c>
      <c r="X28" s="402">
        <v>50711</v>
      </c>
      <c r="Y28" s="389"/>
      <c r="Z28" s="389"/>
      <c r="AA28" s="389"/>
      <c r="AB28" s="389"/>
      <c r="AC28" s="389"/>
      <c r="AD28" s="389"/>
      <c r="AE28" s="389"/>
      <c r="AF28" s="389"/>
      <c r="AG28" s="389"/>
      <c r="AH28" s="389"/>
      <c r="AI28" s="389"/>
      <c r="AJ28" s="389"/>
      <c r="AK28" s="389"/>
      <c r="AL28" s="389"/>
      <c r="AM28" s="389"/>
      <c r="AN28" s="389"/>
      <c r="AO28" s="389"/>
      <c r="AP28" s="389"/>
      <c r="AQ28" s="389"/>
      <c r="AR28" s="389"/>
      <c r="AS28" s="389"/>
      <c r="AT28" s="389"/>
      <c r="AU28" s="389"/>
      <c r="AV28" s="389"/>
      <c r="AW28" s="389"/>
      <c r="AX28" s="389"/>
      <c r="AY28" s="389"/>
      <c r="AZ28" s="389"/>
      <c r="BA28" s="389"/>
      <c r="BB28" s="389"/>
      <c r="BC28" s="389"/>
      <c r="BD28" s="389"/>
    </row>
    <row r="29" spans="1:56" ht="10.5" customHeight="1">
      <c r="A29" s="399"/>
      <c r="B29" s="400" t="s">
        <v>385</v>
      </c>
      <c r="C29" s="401">
        <v>6285</v>
      </c>
      <c r="D29" s="401">
        <v>2251</v>
      </c>
      <c r="E29" s="401">
        <v>1081</v>
      </c>
      <c r="F29" s="401"/>
      <c r="G29" s="401"/>
      <c r="H29" s="401"/>
      <c r="I29" s="401"/>
      <c r="J29" s="401"/>
      <c r="K29" s="401"/>
      <c r="L29" s="401">
        <v>156</v>
      </c>
      <c r="M29" s="401"/>
      <c r="N29" s="402">
        <v>7522</v>
      </c>
      <c r="O29" s="399"/>
      <c r="P29" s="400" t="s">
        <v>385</v>
      </c>
      <c r="Q29" s="401">
        <v>27472</v>
      </c>
      <c r="R29" s="401">
        <v>8655</v>
      </c>
      <c r="S29" s="401">
        <v>11140</v>
      </c>
      <c r="T29" s="401">
        <v>2801</v>
      </c>
      <c r="U29" s="401"/>
      <c r="V29" s="401">
        <v>1600</v>
      </c>
      <c r="W29" s="401">
        <v>2000</v>
      </c>
      <c r="X29" s="402">
        <v>50867</v>
      </c>
      <c r="Y29" s="389"/>
      <c r="Z29" s="389"/>
      <c r="AA29" s="389"/>
      <c r="AB29" s="389"/>
      <c r="AC29" s="389"/>
      <c r="AD29" s="389"/>
      <c r="AE29" s="389"/>
      <c r="AF29" s="389"/>
      <c r="AG29" s="389"/>
      <c r="AH29" s="389"/>
      <c r="AI29" s="389"/>
      <c r="AJ29" s="389"/>
      <c r="AK29" s="389"/>
      <c r="AL29" s="389"/>
      <c r="AM29" s="389"/>
      <c r="AN29" s="389"/>
      <c r="AO29" s="389"/>
      <c r="AP29" s="389"/>
      <c r="AQ29" s="389"/>
      <c r="AR29" s="389"/>
      <c r="AS29" s="389"/>
      <c r="AT29" s="389"/>
      <c r="AU29" s="389"/>
      <c r="AV29" s="389"/>
      <c r="AW29" s="389"/>
      <c r="AX29" s="389"/>
      <c r="AY29" s="389"/>
      <c r="AZ29" s="389"/>
      <c r="BA29" s="389"/>
      <c r="BB29" s="389"/>
      <c r="BC29" s="389"/>
      <c r="BD29" s="389"/>
    </row>
    <row r="30" spans="1:56" ht="10.5" customHeight="1">
      <c r="A30" s="399"/>
      <c r="B30" s="400" t="s">
        <v>5</v>
      </c>
      <c r="C30" s="401">
        <v>6285</v>
      </c>
      <c r="D30" s="401">
        <v>2251</v>
      </c>
      <c r="E30" s="401">
        <v>1081</v>
      </c>
      <c r="F30" s="401"/>
      <c r="G30" s="401"/>
      <c r="H30" s="401">
        <v>200</v>
      </c>
      <c r="I30" s="401"/>
      <c r="J30" s="401"/>
      <c r="K30" s="401"/>
      <c r="L30" s="401">
        <v>156</v>
      </c>
      <c r="M30" s="401"/>
      <c r="N30" s="402">
        <v>7722</v>
      </c>
      <c r="O30" s="399"/>
      <c r="P30" s="400" t="s">
        <v>5</v>
      </c>
      <c r="Q30" s="401">
        <v>28373</v>
      </c>
      <c r="R30" s="401">
        <v>8927</v>
      </c>
      <c r="S30" s="401">
        <v>11099</v>
      </c>
      <c r="T30" s="401">
        <v>2801</v>
      </c>
      <c r="U30" s="401"/>
      <c r="V30" s="401">
        <v>3109</v>
      </c>
      <c r="W30" s="401">
        <v>2000</v>
      </c>
      <c r="X30" s="402">
        <v>53508</v>
      </c>
      <c r="Y30" s="389"/>
      <c r="Z30" s="389"/>
      <c r="AA30" s="389"/>
      <c r="AB30" s="389"/>
      <c r="AC30" s="389"/>
      <c r="AD30" s="389"/>
      <c r="AE30" s="389"/>
      <c r="AF30" s="389"/>
      <c r="AG30" s="389"/>
      <c r="AH30" s="389"/>
      <c r="AI30" s="389"/>
      <c r="AJ30" s="389"/>
      <c r="AK30" s="389"/>
      <c r="AL30" s="389"/>
      <c r="AM30" s="389"/>
      <c r="AN30" s="389"/>
      <c r="AO30" s="389"/>
      <c r="AP30" s="389"/>
      <c r="AQ30" s="389"/>
      <c r="AR30" s="389"/>
      <c r="AS30" s="389"/>
      <c r="AT30" s="389"/>
      <c r="AU30" s="389"/>
      <c r="AV30" s="389"/>
      <c r="AW30" s="389"/>
      <c r="AX30" s="389"/>
      <c r="AY30" s="389"/>
      <c r="AZ30" s="389"/>
      <c r="BA30" s="389"/>
      <c r="BB30" s="389"/>
      <c r="BC30" s="389"/>
      <c r="BD30" s="389"/>
    </row>
    <row r="31" spans="1:56" ht="10.5" customHeight="1">
      <c r="A31" s="399"/>
      <c r="B31" s="400" t="s">
        <v>6</v>
      </c>
      <c r="C31" s="401">
        <v>6295</v>
      </c>
      <c r="D31" s="401">
        <v>2251</v>
      </c>
      <c r="E31" s="401">
        <v>1081</v>
      </c>
      <c r="F31" s="401"/>
      <c r="G31" s="401"/>
      <c r="H31" s="401">
        <v>200</v>
      </c>
      <c r="I31" s="401"/>
      <c r="J31" s="401"/>
      <c r="K31" s="401"/>
      <c r="L31" s="401">
        <v>156</v>
      </c>
      <c r="M31" s="401"/>
      <c r="N31" s="402">
        <v>7732</v>
      </c>
      <c r="O31" s="399"/>
      <c r="P31" s="400" t="s">
        <v>6</v>
      </c>
      <c r="Q31" s="401">
        <v>28626</v>
      </c>
      <c r="R31" s="401">
        <v>9004</v>
      </c>
      <c r="S31" s="401">
        <v>11181</v>
      </c>
      <c r="T31" s="401">
        <v>2801</v>
      </c>
      <c r="U31" s="401"/>
      <c r="V31" s="401">
        <v>3109</v>
      </c>
      <c r="W31" s="401">
        <v>808</v>
      </c>
      <c r="X31" s="402">
        <v>52728</v>
      </c>
      <c r="Y31" s="389"/>
      <c r="Z31" s="389"/>
      <c r="AA31" s="389"/>
      <c r="AB31" s="389"/>
      <c r="AC31" s="389"/>
      <c r="AD31" s="389"/>
      <c r="AE31" s="389"/>
      <c r="AF31" s="389"/>
      <c r="AG31" s="389"/>
      <c r="AH31" s="389"/>
      <c r="AI31" s="389"/>
      <c r="AJ31" s="389"/>
      <c r="AK31" s="389"/>
      <c r="AL31" s="389"/>
      <c r="AM31" s="389"/>
      <c r="AN31" s="389"/>
      <c r="AO31" s="389"/>
      <c r="AP31" s="389"/>
      <c r="AQ31" s="389"/>
      <c r="AR31" s="389"/>
      <c r="AS31" s="389"/>
      <c r="AT31" s="389"/>
      <c r="AU31" s="389"/>
      <c r="AV31" s="389"/>
      <c r="AW31" s="389"/>
      <c r="AX31" s="389"/>
      <c r="AY31" s="389"/>
      <c r="AZ31" s="389"/>
      <c r="BA31" s="389"/>
      <c r="BB31" s="389"/>
      <c r="BC31" s="389"/>
      <c r="BD31" s="389"/>
    </row>
    <row r="32" spans="1:56" ht="10.5" customHeight="1">
      <c r="A32" s="399" t="s">
        <v>392</v>
      </c>
      <c r="B32" s="400" t="s">
        <v>4</v>
      </c>
      <c r="C32" s="401">
        <v>4964</v>
      </c>
      <c r="D32" s="401">
        <v>3914</v>
      </c>
      <c r="E32" s="401">
        <v>210</v>
      </c>
      <c r="F32" s="401"/>
      <c r="G32" s="401"/>
      <c r="H32" s="401"/>
      <c r="I32" s="401"/>
      <c r="J32" s="401"/>
      <c r="K32" s="401"/>
      <c r="L32" s="401"/>
      <c r="M32" s="401"/>
      <c r="N32" s="402">
        <v>5174</v>
      </c>
      <c r="O32" s="399" t="s">
        <v>392</v>
      </c>
      <c r="P32" s="400" t="s">
        <v>4</v>
      </c>
      <c r="Q32" s="401">
        <v>29679</v>
      </c>
      <c r="R32" s="401">
        <v>9330</v>
      </c>
      <c r="S32" s="401">
        <v>11644</v>
      </c>
      <c r="T32" s="401">
        <v>4328</v>
      </c>
      <c r="U32" s="401"/>
      <c r="V32" s="401"/>
      <c r="W32" s="401">
        <v>3500</v>
      </c>
      <c r="X32" s="402">
        <v>54153</v>
      </c>
      <c r="Y32" s="389"/>
      <c r="Z32" s="389"/>
      <c r="AA32" s="389"/>
      <c r="AB32" s="389"/>
      <c r="AC32" s="389"/>
      <c r="AD32" s="389"/>
      <c r="AE32" s="389"/>
      <c r="AF32" s="389"/>
      <c r="AG32" s="389"/>
      <c r="AH32" s="389"/>
      <c r="AI32" s="389"/>
      <c r="AJ32" s="389"/>
      <c r="AK32" s="389"/>
      <c r="AL32" s="389"/>
      <c r="AM32" s="389"/>
      <c r="AN32" s="389"/>
      <c r="AO32" s="389"/>
      <c r="AP32" s="389"/>
      <c r="AQ32" s="389"/>
      <c r="AR32" s="389"/>
      <c r="AS32" s="389"/>
      <c r="AT32" s="389"/>
      <c r="AU32" s="389"/>
      <c r="AV32" s="389"/>
      <c r="AW32" s="389"/>
      <c r="AX32" s="389"/>
      <c r="AY32" s="389"/>
      <c r="AZ32" s="389"/>
      <c r="BA32" s="389"/>
      <c r="BB32" s="389"/>
      <c r="BC32" s="389"/>
      <c r="BD32" s="389"/>
    </row>
    <row r="33" spans="1:56" ht="10.5" customHeight="1">
      <c r="A33" s="399"/>
      <c r="B33" s="400" t="s">
        <v>385</v>
      </c>
      <c r="C33" s="401">
        <v>4636</v>
      </c>
      <c r="D33" s="401">
        <v>3523</v>
      </c>
      <c r="E33" s="401">
        <v>601</v>
      </c>
      <c r="F33" s="401"/>
      <c r="G33" s="401"/>
      <c r="H33" s="401"/>
      <c r="I33" s="401"/>
      <c r="J33" s="401"/>
      <c r="K33" s="401"/>
      <c r="L33" s="401"/>
      <c r="M33" s="401"/>
      <c r="N33" s="402">
        <v>5237</v>
      </c>
      <c r="O33" s="399"/>
      <c r="P33" s="400" t="s">
        <v>385</v>
      </c>
      <c r="Q33" s="401">
        <v>29679</v>
      </c>
      <c r="R33" s="401">
        <v>9330</v>
      </c>
      <c r="S33" s="401">
        <v>11707</v>
      </c>
      <c r="T33" s="401">
        <v>4328</v>
      </c>
      <c r="U33" s="401"/>
      <c r="V33" s="401"/>
      <c r="W33" s="401">
        <v>3500</v>
      </c>
      <c r="X33" s="402">
        <v>54216</v>
      </c>
      <c r="Y33" s="389"/>
      <c r="Z33" s="389"/>
      <c r="AA33" s="389"/>
      <c r="AB33" s="389"/>
      <c r="AC33" s="389"/>
      <c r="AD33" s="389"/>
      <c r="AE33" s="389"/>
      <c r="AF33" s="389"/>
      <c r="AG33" s="389"/>
      <c r="AH33" s="389"/>
      <c r="AI33" s="389"/>
      <c r="AJ33" s="389"/>
      <c r="AK33" s="389"/>
      <c r="AL33" s="389"/>
      <c r="AM33" s="389"/>
      <c r="AN33" s="389"/>
      <c r="AO33" s="389"/>
      <c r="AP33" s="389"/>
      <c r="AQ33" s="389"/>
      <c r="AR33" s="389"/>
      <c r="AS33" s="389"/>
      <c r="AT33" s="389"/>
      <c r="AU33" s="389"/>
      <c r="AV33" s="389"/>
      <c r="AW33" s="389"/>
      <c r="AX33" s="389"/>
      <c r="AY33" s="389"/>
      <c r="AZ33" s="389"/>
      <c r="BA33" s="389"/>
      <c r="BB33" s="389"/>
      <c r="BC33" s="389"/>
      <c r="BD33" s="389"/>
    </row>
    <row r="34" spans="1:56" ht="10.5" customHeight="1">
      <c r="A34" s="399"/>
      <c r="B34" s="400" t="s">
        <v>5</v>
      </c>
      <c r="C34" s="401">
        <v>4636</v>
      </c>
      <c r="D34" s="401">
        <v>3523</v>
      </c>
      <c r="E34" s="401">
        <v>601</v>
      </c>
      <c r="F34" s="401"/>
      <c r="G34" s="401">
        <v>200</v>
      </c>
      <c r="H34" s="401"/>
      <c r="I34" s="401"/>
      <c r="J34" s="401"/>
      <c r="K34" s="401"/>
      <c r="L34" s="401"/>
      <c r="M34" s="401"/>
      <c r="N34" s="402">
        <v>5437</v>
      </c>
      <c r="O34" s="399"/>
      <c r="P34" s="400" t="s">
        <v>5</v>
      </c>
      <c r="Q34" s="401">
        <v>30777</v>
      </c>
      <c r="R34" s="401">
        <v>9672</v>
      </c>
      <c r="S34" s="401">
        <v>12185</v>
      </c>
      <c r="T34" s="401">
        <v>4328</v>
      </c>
      <c r="U34" s="401"/>
      <c r="V34" s="401">
        <v>124</v>
      </c>
      <c r="W34" s="401">
        <v>3500</v>
      </c>
      <c r="X34" s="402">
        <v>56258</v>
      </c>
      <c r="Y34" s="389"/>
      <c r="Z34" s="389"/>
      <c r="AA34" s="389"/>
      <c r="AB34" s="389"/>
      <c r="AC34" s="389"/>
      <c r="AD34" s="389"/>
      <c r="AE34" s="389"/>
      <c r="AF34" s="389"/>
      <c r="AG34" s="389"/>
      <c r="AH34" s="389"/>
      <c r="AI34" s="389"/>
      <c r="AJ34" s="389"/>
      <c r="AK34" s="389"/>
      <c r="AL34" s="389"/>
      <c r="AM34" s="389"/>
      <c r="AN34" s="389"/>
      <c r="AO34" s="389"/>
      <c r="AP34" s="389"/>
      <c r="AQ34" s="389"/>
      <c r="AR34" s="389"/>
      <c r="AS34" s="389"/>
      <c r="AT34" s="389"/>
      <c r="AU34" s="389"/>
      <c r="AV34" s="389"/>
      <c r="AW34" s="389"/>
      <c r="AX34" s="389"/>
      <c r="AY34" s="389"/>
      <c r="AZ34" s="389"/>
      <c r="BA34" s="389"/>
      <c r="BB34" s="389"/>
      <c r="BC34" s="389"/>
      <c r="BD34" s="389"/>
    </row>
    <row r="35" spans="1:56" ht="10.5" customHeight="1">
      <c r="A35" s="399"/>
      <c r="B35" s="400" t="s">
        <v>6</v>
      </c>
      <c r="C35" s="401">
        <v>4646</v>
      </c>
      <c r="D35" s="401">
        <v>3523</v>
      </c>
      <c r="E35" s="401">
        <v>601</v>
      </c>
      <c r="F35" s="401"/>
      <c r="G35" s="401">
        <v>200</v>
      </c>
      <c r="H35" s="401"/>
      <c r="I35" s="401"/>
      <c r="J35" s="401"/>
      <c r="K35" s="401"/>
      <c r="L35" s="401"/>
      <c r="M35" s="401"/>
      <c r="N35" s="402">
        <v>5447</v>
      </c>
      <c r="O35" s="399"/>
      <c r="P35" s="400" t="s">
        <v>6</v>
      </c>
      <c r="Q35" s="401">
        <v>30993</v>
      </c>
      <c r="R35" s="401">
        <v>9739</v>
      </c>
      <c r="S35" s="401">
        <v>12055</v>
      </c>
      <c r="T35" s="401">
        <v>4328</v>
      </c>
      <c r="U35" s="401"/>
      <c r="V35" s="401">
        <v>124</v>
      </c>
      <c r="W35" s="401">
        <v>3044</v>
      </c>
      <c r="X35" s="402">
        <v>55955</v>
      </c>
      <c r="Y35" s="389"/>
      <c r="Z35" s="389"/>
      <c r="AA35" s="389"/>
      <c r="AB35" s="389"/>
      <c r="AC35" s="389"/>
      <c r="AD35" s="389"/>
      <c r="AE35" s="389"/>
      <c r="AF35" s="389"/>
      <c r="AG35" s="389"/>
      <c r="AH35" s="389"/>
      <c r="AI35" s="389"/>
      <c r="AJ35" s="389"/>
      <c r="AK35" s="389"/>
      <c r="AL35" s="389"/>
      <c r="AM35" s="389"/>
      <c r="AN35" s="389"/>
      <c r="AO35" s="389"/>
      <c r="AP35" s="389"/>
      <c r="AQ35" s="389"/>
      <c r="AR35" s="389"/>
      <c r="AS35" s="389"/>
      <c r="AT35" s="389"/>
      <c r="AU35" s="389"/>
      <c r="AV35" s="389"/>
      <c r="AW35" s="389"/>
      <c r="AX35" s="389"/>
      <c r="AY35" s="389"/>
      <c r="AZ35" s="389"/>
      <c r="BA35" s="389"/>
      <c r="BB35" s="389"/>
      <c r="BC35" s="389"/>
      <c r="BD35" s="389"/>
    </row>
    <row r="36" spans="1:56" ht="10.5" customHeight="1">
      <c r="A36" s="399" t="s">
        <v>393</v>
      </c>
      <c r="B36" s="400" t="s">
        <v>4</v>
      </c>
      <c r="C36" s="401">
        <v>1200</v>
      </c>
      <c r="D36" s="401">
        <v>900</v>
      </c>
      <c r="E36" s="401">
        <v>60</v>
      </c>
      <c r="F36" s="401"/>
      <c r="G36" s="401"/>
      <c r="H36" s="401"/>
      <c r="I36" s="401"/>
      <c r="J36" s="401"/>
      <c r="K36" s="401"/>
      <c r="L36" s="401"/>
      <c r="M36" s="401"/>
      <c r="N36" s="402">
        <v>1260</v>
      </c>
      <c r="O36" s="399" t="s">
        <v>393</v>
      </c>
      <c r="P36" s="400" t="s">
        <v>4</v>
      </c>
      <c r="Q36" s="401">
        <v>7574</v>
      </c>
      <c r="R36" s="401">
        <v>2409</v>
      </c>
      <c r="S36" s="401">
        <v>3250</v>
      </c>
      <c r="T36" s="401">
        <v>962</v>
      </c>
      <c r="U36" s="401"/>
      <c r="V36" s="401"/>
      <c r="W36" s="401"/>
      <c r="X36" s="402">
        <v>13233</v>
      </c>
      <c r="Y36" s="389"/>
      <c r="Z36" s="389"/>
      <c r="AA36" s="389"/>
      <c r="AB36" s="389"/>
      <c r="AC36" s="389"/>
      <c r="AD36" s="389"/>
      <c r="AE36" s="389"/>
      <c r="AF36" s="389"/>
      <c r="AG36" s="389"/>
      <c r="AH36" s="389"/>
      <c r="AI36" s="389"/>
      <c r="AJ36" s="389"/>
      <c r="AK36" s="389"/>
      <c r="AL36" s="389"/>
      <c r="AM36" s="389"/>
      <c r="AN36" s="389"/>
      <c r="AO36" s="389"/>
      <c r="AP36" s="389"/>
      <c r="AQ36" s="389"/>
      <c r="AR36" s="389"/>
      <c r="AS36" s="389"/>
      <c r="AT36" s="389"/>
      <c r="AU36" s="389"/>
      <c r="AV36" s="389"/>
      <c r="AW36" s="389"/>
      <c r="AX36" s="389"/>
      <c r="AY36" s="389"/>
      <c r="AZ36" s="389"/>
      <c r="BA36" s="389"/>
      <c r="BB36" s="389"/>
      <c r="BC36" s="389"/>
      <c r="BD36" s="389"/>
    </row>
    <row r="37" spans="1:56" ht="10.5" customHeight="1">
      <c r="A37" s="399"/>
      <c r="B37" s="400" t="s">
        <v>385</v>
      </c>
      <c r="C37" s="401">
        <v>1107</v>
      </c>
      <c r="D37" s="401">
        <v>807</v>
      </c>
      <c r="E37" s="401">
        <v>153</v>
      </c>
      <c r="F37" s="401"/>
      <c r="G37" s="401"/>
      <c r="H37" s="401"/>
      <c r="I37" s="401"/>
      <c r="J37" s="401"/>
      <c r="K37" s="401"/>
      <c r="L37" s="401"/>
      <c r="M37" s="401"/>
      <c r="N37" s="402">
        <v>1260</v>
      </c>
      <c r="O37" s="399"/>
      <c r="P37" s="400" t="s">
        <v>385</v>
      </c>
      <c r="Q37" s="401">
        <v>7574</v>
      </c>
      <c r="R37" s="401">
        <v>2409</v>
      </c>
      <c r="S37" s="401">
        <v>3250</v>
      </c>
      <c r="T37" s="401">
        <v>962</v>
      </c>
      <c r="U37" s="401"/>
      <c r="V37" s="401"/>
      <c r="W37" s="401"/>
      <c r="X37" s="402">
        <v>13233</v>
      </c>
      <c r="Y37" s="389"/>
      <c r="Z37" s="389"/>
      <c r="AA37" s="389"/>
      <c r="AB37" s="389"/>
      <c r="AC37" s="389"/>
      <c r="AD37" s="389"/>
      <c r="AE37" s="389"/>
      <c r="AF37" s="389"/>
      <c r="AG37" s="389"/>
      <c r="AH37" s="389"/>
      <c r="AI37" s="389"/>
      <c r="AJ37" s="389"/>
      <c r="AK37" s="389"/>
      <c r="AL37" s="389"/>
      <c r="AM37" s="389"/>
      <c r="AN37" s="389"/>
      <c r="AO37" s="389"/>
      <c r="AP37" s="389"/>
      <c r="AQ37" s="389"/>
      <c r="AR37" s="389"/>
      <c r="AS37" s="389"/>
      <c r="AT37" s="389"/>
      <c r="AU37" s="389"/>
      <c r="AV37" s="389"/>
      <c r="AW37" s="389"/>
      <c r="AX37" s="389"/>
      <c r="AY37" s="389"/>
      <c r="AZ37" s="389"/>
      <c r="BA37" s="389"/>
      <c r="BB37" s="389"/>
      <c r="BC37" s="389"/>
      <c r="BD37" s="389"/>
    </row>
    <row r="38" spans="1:56" ht="10.5" customHeight="1">
      <c r="A38" s="399"/>
      <c r="B38" s="400" t="s">
        <v>5</v>
      </c>
      <c r="C38" s="401">
        <v>1107</v>
      </c>
      <c r="D38" s="401">
        <v>807</v>
      </c>
      <c r="E38" s="401">
        <v>153</v>
      </c>
      <c r="F38" s="401"/>
      <c r="G38" s="401">
        <v>60</v>
      </c>
      <c r="H38" s="401"/>
      <c r="I38" s="401"/>
      <c r="J38" s="401"/>
      <c r="K38" s="401"/>
      <c r="L38" s="401"/>
      <c r="M38" s="401"/>
      <c r="N38" s="402">
        <v>1320</v>
      </c>
      <c r="O38" s="399"/>
      <c r="P38" s="400" t="s">
        <v>5</v>
      </c>
      <c r="Q38" s="401">
        <v>7886</v>
      </c>
      <c r="R38" s="401">
        <v>2493</v>
      </c>
      <c r="S38" s="401">
        <v>3325</v>
      </c>
      <c r="T38" s="401">
        <v>962</v>
      </c>
      <c r="U38" s="401"/>
      <c r="V38" s="401"/>
      <c r="W38" s="401"/>
      <c r="X38" s="402">
        <v>13704</v>
      </c>
      <c r="Y38" s="389"/>
      <c r="Z38" s="389"/>
      <c r="AA38" s="389"/>
      <c r="AB38" s="389"/>
      <c r="AC38" s="389"/>
      <c r="AD38" s="389"/>
      <c r="AE38" s="389"/>
      <c r="AF38" s="389"/>
      <c r="AG38" s="389"/>
      <c r="AH38" s="389"/>
      <c r="AI38" s="389"/>
      <c r="AJ38" s="389"/>
      <c r="AK38" s="389"/>
      <c r="AL38" s="389"/>
      <c r="AM38" s="389"/>
      <c r="AN38" s="389"/>
      <c r="AO38" s="389"/>
      <c r="AP38" s="389"/>
      <c r="AQ38" s="389"/>
      <c r="AR38" s="389"/>
      <c r="AS38" s="389"/>
      <c r="AT38" s="389"/>
      <c r="AU38" s="389"/>
      <c r="AV38" s="389"/>
      <c r="AW38" s="389"/>
      <c r="AX38" s="389"/>
      <c r="AY38" s="389"/>
      <c r="AZ38" s="389"/>
      <c r="BA38" s="389"/>
      <c r="BB38" s="389"/>
      <c r="BC38" s="389"/>
      <c r="BD38" s="389"/>
    </row>
    <row r="39" spans="1:56" ht="10.5" customHeight="1">
      <c r="A39" s="399"/>
      <c r="B39" s="400" t="s">
        <v>6</v>
      </c>
      <c r="C39" s="401">
        <v>1107</v>
      </c>
      <c r="D39" s="401">
        <v>807</v>
      </c>
      <c r="E39" s="401">
        <v>153</v>
      </c>
      <c r="F39" s="401"/>
      <c r="G39" s="401">
        <v>60</v>
      </c>
      <c r="H39" s="401"/>
      <c r="I39" s="401"/>
      <c r="J39" s="401"/>
      <c r="K39" s="401"/>
      <c r="L39" s="401"/>
      <c r="M39" s="401"/>
      <c r="N39" s="402">
        <v>1320</v>
      </c>
      <c r="O39" s="399"/>
      <c r="P39" s="400" t="s">
        <v>6</v>
      </c>
      <c r="Q39" s="401">
        <v>7958</v>
      </c>
      <c r="R39" s="401">
        <v>2516</v>
      </c>
      <c r="S39" s="401">
        <v>3347</v>
      </c>
      <c r="T39" s="401">
        <v>962</v>
      </c>
      <c r="U39" s="401"/>
      <c r="V39" s="401"/>
      <c r="W39" s="401"/>
      <c r="X39" s="402">
        <v>13821</v>
      </c>
      <c r="Y39" s="389"/>
      <c r="Z39" s="389"/>
      <c r="AA39" s="389"/>
      <c r="AB39" s="389"/>
      <c r="AC39" s="389"/>
      <c r="AD39" s="389"/>
      <c r="AE39" s="389"/>
      <c r="AF39" s="389"/>
      <c r="AG39" s="389"/>
      <c r="AH39" s="389"/>
      <c r="AI39" s="389"/>
      <c r="AJ39" s="389"/>
      <c r="AK39" s="389"/>
      <c r="AL39" s="389"/>
      <c r="AM39" s="389"/>
      <c r="AN39" s="389"/>
      <c r="AO39" s="389"/>
      <c r="AP39" s="389"/>
      <c r="AQ39" s="389"/>
      <c r="AR39" s="389"/>
      <c r="AS39" s="389"/>
      <c r="AT39" s="389"/>
      <c r="AU39" s="389"/>
      <c r="AV39" s="389"/>
      <c r="AW39" s="389"/>
      <c r="AX39" s="389"/>
      <c r="AY39" s="389"/>
      <c r="AZ39" s="389"/>
      <c r="BA39" s="389"/>
      <c r="BB39" s="389"/>
      <c r="BC39" s="389"/>
      <c r="BD39" s="389"/>
    </row>
    <row r="40" spans="1:56" ht="10.5" customHeight="1">
      <c r="A40" s="399" t="s">
        <v>394</v>
      </c>
      <c r="B40" s="400" t="s">
        <v>4</v>
      </c>
      <c r="C40" s="401">
        <v>5920</v>
      </c>
      <c r="D40" s="401">
        <v>3733</v>
      </c>
      <c r="E40" s="401">
        <v>437</v>
      </c>
      <c r="F40" s="401"/>
      <c r="G40" s="401"/>
      <c r="H40" s="401"/>
      <c r="I40" s="401"/>
      <c r="J40" s="401"/>
      <c r="K40" s="401"/>
      <c r="L40" s="401"/>
      <c r="M40" s="401"/>
      <c r="N40" s="402">
        <v>6357</v>
      </c>
      <c r="O40" s="399" t="s">
        <v>394</v>
      </c>
      <c r="P40" s="400" t="s">
        <v>4</v>
      </c>
      <c r="Q40" s="401">
        <v>37677</v>
      </c>
      <c r="R40" s="401">
        <v>11830</v>
      </c>
      <c r="S40" s="401">
        <v>19868</v>
      </c>
      <c r="T40" s="401">
        <v>3648</v>
      </c>
      <c r="U40" s="401"/>
      <c r="V40" s="401"/>
      <c r="W40" s="401">
        <v>4150</v>
      </c>
      <c r="X40" s="402">
        <v>73525</v>
      </c>
      <c r="Y40" s="389"/>
      <c r="Z40" s="389"/>
      <c r="AA40" s="389"/>
      <c r="AB40" s="389"/>
      <c r="AC40" s="389"/>
      <c r="AD40" s="389"/>
      <c r="AE40" s="389"/>
      <c r="AF40" s="389"/>
      <c r="AG40" s="389"/>
      <c r="AH40" s="389"/>
      <c r="AI40" s="389"/>
      <c r="AJ40" s="389"/>
      <c r="AK40" s="389"/>
      <c r="AL40" s="389"/>
      <c r="AM40" s="389"/>
      <c r="AN40" s="389"/>
      <c r="AO40" s="389"/>
      <c r="AP40" s="389"/>
      <c r="AQ40" s="389"/>
      <c r="AR40" s="389"/>
      <c r="AS40" s="389"/>
      <c r="AT40" s="389"/>
      <c r="AU40" s="389"/>
      <c r="AV40" s="389"/>
      <c r="AW40" s="389"/>
      <c r="AX40" s="389"/>
      <c r="AY40" s="389"/>
      <c r="AZ40" s="389"/>
      <c r="BA40" s="389"/>
      <c r="BB40" s="389"/>
      <c r="BC40" s="389"/>
      <c r="BD40" s="389"/>
    </row>
    <row r="41" spans="1:56" ht="10.5" customHeight="1">
      <c r="A41" s="399"/>
      <c r="B41" s="400" t="s">
        <v>385</v>
      </c>
      <c r="C41" s="401">
        <v>5619</v>
      </c>
      <c r="D41" s="401">
        <v>3347</v>
      </c>
      <c r="E41" s="401">
        <v>823</v>
      </c>
      <c r="F41" s="401"/>
      <c r="G41" s="401"/>
      <c r="H41" s="401"/>
      <c r="I41" s="401"/>
      <c r="J41" s="401"/>
      <c r="K41" s="401"/>
      <c r="L41" s="401">
        <v>132</v>
      </c>
      <c r="M41" s="401"/>
      <c r="N41" s="402">
        <v>6574</v>
      </c>
      <c r="O41" s="399"/>
      <c r="P41" s="400" t="s">
        <v>385</v>
      </c>
      <c r="Q41" s="401">
        <v>37777</v>
      </c>
      <c r="R41" s="401">
        <v>11862</v>
      </c>
      <c r="S41" s="401">
        <v>19953</v>
      </c>
      <c r="T41" s="401">
        <v>3648</v>
      </c>
      <c r="U41" s="401"/>
      <c r="V41" s="401"/>
      <c r="W41" s="401">
        <v>4150</v>
      </c>
      <c r="X41" s="402">
        <v>73742</v>
      </c>
      <c r="Y41" s="389"/>
      <c r="Z41" s="389"/>
      <c r="AA41" s="389"/>
      <c r="AB41" s="389"/>
      <c r="AC41" s="389"/>
      <c r="AD41" s="389"/>
      <c r="AE41" s="389"/>
      <c r="AF41" s="389"/>
      <c r="AG41" s="389"/>
      <c r="AH41" s="389"/>
      <c r="AI41" s="389"/>
      <c r="AJ41" s="389"/>
      <c r="AK41" s="389"/>
      <c r="AL41" s="389"/>
      <c r="AM41" s="389"/>
      <c r="AN41" s="389"/>
      <c r="AO41" s="389"/>
      <c r="AP41" s="389"/>
      <c r="AQ41" s="389"/>
      <c r="AR41" s="389"/>
      <c r="AS41" s="389"/>
      <c r="AT41" s="389"/>
      <c r="AU41" s="389"/>
      <c r="AV41" s="389"/>
      <c r="AW41" s="389"/>
      <c r="AX41" s="389"/>
      <c r="AY41" s="389"/>
      <c r="AZ41" s="389"/>
      <c r="BA41" s="389"/>
      <c r="BB41" s="389"/>
      <c r="BC41" s="389"/>
      <c r="BD41" s="389"/>
    </row>
    <row r="42" spans="1:56" ht="10.5" customHeight="1">
      <c r="A42" s="399"/>
      <c r="B42" s="400" t="s">
        <v>5</v>
      </c>
      <c r="C42" s="401">
        <v>5619</v>
      </c>
      <c r="D42" s="401">
        <v>3347</v>
      </c>
      <c r="E42" s="401">
        <v>823</v>
      </c>
      <c r="F42" s="401"/>
      <c r="G42" s="401"/>
      <c r="H42" s="401"/>
      <c r="I42" s="401"/>
      <c r="J42" s="401"/>
      <c r="K42" s="401"/>
      <c r="L42" s="401">
        <v>132</v>
      </c>
      <c r="M42" s="401"/>
      <c r="N42" s="402">
        <v>6574</v>
      </c>
      <c r="O42" s="399"/>
      <c r="P42" s="400" t="s">
        <v>5</v>
      </c>
      <c r="Q42" s="401">
        <v>39299</v>
      </c>
      <c r="R42" s="401">
        <v>12236</v>
      </c>
      <c r="S42" s="401">
        <v>20134</v>
      </c>
      <c r="T42" s="401">
        <v>3648</v>
      </c>
      <c r="U42" s="401"/>
      <c r="V42" s="401"/>
      <c r="W42" s="401">
        <v>4150</v>
      </c>
      <c r="X42" s="402">
        <v>75819</v>
      </c>
      <c r="Y42" s="389"/>
      <c r="Z42" s="389"/>
      <c r="AA42" s="389"/>
      <c r="AB42" s="389"/>
      <c r="AC42" s="389"/>
      <c r="AD42" s="389"/>
      <c r="AE42" s="389"/>
      <c r="AF42" s="389"/>
      <c r="AG42" s="389"/>
      <c r="AH42" s="389"/>
      <c r="AI42" s="389"/>
      <c r="AJ42" s="389"/>
      <c r="AK42" s="389"/>
      <c r="AL42" s="389"/>
      <c r="AM42" s="389"/>
      <c r="AN42" s="389"/>
      <c r="AO42" s="389"/>
      <c r="AP42" s="389"/>
      <c r="AQ42" s="389"/>
      <c r="AR42" s="389"/>
      <c r="AS42" s="389"/>
      <c r="AT42" s="389"/>
      <c r="AU42" s="389"/>
      <c r="AV42" s="389"/>
      <c r="AW42" s="389"/>
      <c r="AX42" s="389"/>
      <c r="AY42" s="389"/>
      <c r="AZ42" s="389"/>
      <c r="BA42" s="389"/>
      <c r="BB42" s="389"/>
      <c r="BC42" s="389"/>
      <c r="BD42" s="389"/>
    </row>
    <row r="43" spans="1:56" ht="10.5" customHeight="1">
      <c r="A43" s="399"/>
      <c r="B43" s="400" t="s">
        <v>6</v>
      </c>
      <c r="C43" s="401">
        <v>5629</v>
      </c>
      <c r="D43" s="401">
        <v>3347</v>
      </c>
      <c r="E43" s="401">
        <v>823</v>
      </c>
      <c r="F43" s="401"/>
      <c r="G43" s="401"/>
      <c r="H43" s="401"/>
      <c r="I43" s="401"/>
      <c r="J43" s="401"/>
      <c r="K43" s="401"/>
      <c r="L43" s="401">
        <v>132</v>
      </c>
      <c r="M43" s="401"/>
      <c r="N43" s="402">
        <v>6584</v>
      </c>
      <c r="O43" s="399"/>
      <c r="P43" s="400" t="s">
        <v>6</v>
      </c>
      <c r="Q43" s="401">
        <v>39820</v>
      </c>
      <c r="R43" s="401">
        <v>12400</v>
      </c>
      <c r="S43" s="401">
        <v>20134</v>
      </c>
      <c r="T43" s="401">
        <v>3648</v>
      </c>
      <c r="U43" s="401"/>
      <c r="V43" s="401"/>
      <c r="W43" s="401">
        <v>5133</v>
      </c>
      <c r="X43" s="402">
        <v>77487</v>
      </c>
      <c r="Y43" s="389"/>
      <c r="Z43" s="389"/>
      <c r="AA43" s="389"/>
      <c r="AB43" s="389"/>
      <c r="AC43" s="389"/>
      <c r="AD43" s="389"/>
      <c r="AE43" s="389"/>
      <c r="AF43" s="389"/>
      <c r="AG43" s="389"/>
      <c r="AH43" s="389"/>
      <c r="AI43" s="389"/>
      <c r="AJ43" s="389"/>
      <c r="AK43" s="389"/>
      <c r="AL43" s="389"/>
      <c r="AM43" s="389"/>
      <c r="AN43" s="389"/>
      <c r="AO43" s="389"/>
      <c r="AP43" s="389"/>
      <c r="AQ43" s="389"/>
      <c r="AR43" s="389"/>
      <c r="AS43" s="389"/>
      <c r="AT43" s="389"/>
      <c r="AU43" s="389"/>
      <c r="AV43" s="389"/>
      <c r="AW43" s="389"/>
      <c r="AX43" s="389"/>
      <c r="AY43" s="389"/>
      <c r="AZ43" s="389"/>
      <c r="BA43" s="389"/>
      <c r="BB43" s="389"/>
      <c r="BC43" s="389"/>
      <c r="BD43" s="389"/>
    </row>
    <row r="44" spans="1:56" ht="10.5" customHeight="1">
      <c r="A44" s="399" t="s">
        <v>395</v>
      </c>
      <c r="B44" s="400" t="s">
        <v>4</v>
      </c>
      <c r="C44" s="401">
        <v>6149</v>
      </c>
      <c r="D44" s="401">
        <v>4254</v>
      </c>
      <c r="E44" s="401">
        <v>930</v>
      </c>
      <c r="F44" s="401"/>
      <c r="G44" s="401"/>
      <c r="H44" s="401"/>
      <c r="I44" s="401"/>
      <c r="J44" s="401"/>
      <c r="K44" s="401"/>
      <c r="L44" s="401"/>
      <c r="M44" s="401"/>
      <c r="N44" s="402">
        <v>7079</v>
      </c>
      <c r="O44" s="399" t="s">
        <v>395</v>
      </c>
      <c r="P44" s="400" t="s">
        <v>4</v>
      </c>
      <c r="Q44" s="401">
        <v>67027</v>
      </c>
      <c r="R44" s="401">
        <v>21201</v>
      </c>
      <c r="S44" s="401">
        <v>27767</v>
      </c>
      <c r="T44" s="401">
        <v>11291</v>
      </c>
      <c r="U44" s="401">
        <v>716</v>
      </c>
      <c r="V44" s="401"/>
      <c r="W44" s="401"/>
      <c r="X44" s="402">
        <v>116711</v>
      </c>
      <c r="Y44" s="389"/>
      <c r="Z44" s="389"/>
      <c r="AA44" s="389"/>
      <c r="AB44" s="389"/>
      <c r="AC44" s="389"/>
      <c r="AD44" s="389"/>
      <c r="AE44" s="389"/>
      <c r="AF44" s="389"/>
      <c r="AG44" s="389"/>
      <c r="AH44" s="389"/>
      <c r="AI44" s="389"/>
      <c r="AJ44" s="389"/>
      <c r="AK44" s="389"/>
      <c r="AL44" s="389"/>
      <c r="AM44" s="389"/>
      <c r="AN44" s="389"/>
      <c r="AO44" s="389"/>
      <c r="AP44" s="389"/>
      <c r="AQ44" s="389"/>
      <c r="AR44" s="389"/>
      <c r="AS44" s="389"/>
      <c r="AT44" s="389"/>
      <c r="AU44" s="389"/>
      <c r="AV44" s="389"/>
      <c r="AW44" s="389"/>
      <c r="AX44" s="389"/>
      <c r="AY44" s="389"/>
      <c r="AZ44" s="389"/>
      <c r="BA44" s="389"/>
      <c r="BB44" s="389"/>
      <c r="BC44" s="389"/>
      <c r="BD44" s="389"/>
    </row>
    <row r="45" spans="1:56" ht="10.5" customHeight="1">
      <c r="A45" s="399"/>
      <c r="B45" s="400" t="s">
        <v>385</v>
      </c>
      <c r="C45" s="401">
        <v>6157</v>
      </c>
      <c r="D45" s="401">
        <v>4254</v>
      </c>
      <c r="E45" s="401">
        <v>930</v>
      </c>
      <c r="F45" s="401"/>
      <c r="G45" s="401"/>
      <c r="H45" s="401"/>
      <c r="I45" s="401">
        <v>40</v>
      </c>
      <c r="J45" s="401"/>
      <c r="K45" s="401"/>
      <c r="L45" s="401">
        <v>100</v>
      </c>
      <c r="M45" s="401"/>
      <c r="N45" s="402">
        <v>7227</v>
      </c>
      <c r="O45" s="399"/>
      <c r="P45" s="400" t="s">
        <v>385</v>
      </c>
      <c r="Q45" s="401">
        <v>67027</v>
      </c>
      <c r="R45" s="401">
        <v>21201</v>
      </c>
      <c r="S45" s="401">
        <v>27915</v>
      </c>
      <c r="T45" s="401">
        <v>11291</v>
      </c>
      <c r="U45" s="401">
        <v>716</v>
      </c>
      <c r="V45" s="401"/>
      <c r="W45" s="401"/>
      <c r="X45" s="402">
        <v>116859</v>
      </c>
      <c r="Y45" s="389"/>
      <c r="Z45" s="389"/>
      <c r="AA45" s="389"/>
      <c r="AB45" s="389"/>
      <c r="AC45" s="389"/>
      <c r="AD45" s="389"/>
      <c r="AE45" s="389"/>
      <c r="AF45" s="389"/>
      <c r="AG45" s="389"/>
      <c r="AH45" s="389"/>
      <c r="AI45" s="389"/>
      <c r="AJ45" s="389"/>
      <c r="AK45" s="389"/>
      <c r="AL45" s="389"/>
      <c r="AM45" s="389"/>
      <c r="AN45" s="389"/>
      <c r="AO45" s="389"/>
      <c r="AP45" s="389"/>
      <c r="AQ45" s="389"/>
      <c r="AR45" s="389"/>
      <c r="AS45" s="389"/>
      <c r="AT45" s="389"/>
      <c r="AU45" s="389"/>
      <c r="AV45" s="389"/>
      <c r="AW45" s="389"/>
      <c r="AX45" s="389"/>
      <c r="AY45" s="389"/>
      <c r="AZ45" s="389"/>
      <c r="BA45" s="389"/>
      <c r="BB45" s="389"/>
      <c r="BC45" s="389"/>
      <c r="BD45" s="389"/>
    </row>
    <row r="46" spans="1:56" ht="10.5" customHeight="1">
      <c r="A46" s="399"/>
      <c r="B46" s="400" t="s">
        <v>5</v>
      </c>
      <c r="C46" s="401">
        <v>3148</v>
      </c>
      <c r="D46" s="401">
        <v>2136</v>
      </c>
      <c r="E46" s="401">
        <v>501</v>
      </c>
      <c r="F46" s="401"/>
      <c r="G46" s="401"/>
      <c r="H46" s="401"/>
      <c r="I46" s="401">
        <v>40</v>
      </c>
      <c r="J46" s="401"/>
      <c r="K46" s="401"/>
      <c r="L46" s="401">
        <v>100</v>
      </c>
      <c r="M46" s="401"/>
      <c r="N46" s="402">
        <v>3789</v>
      </c>
      <c r="O46" s="399"/>
      <c r="P46" s="400" t="s">
        <v>5</v>
      </c>
      <c r="Q46" s="401">
        <v>38843</v>
      </c>
      <c r="R46" s="401">
        <v>12191</v>
      </c>
      <c r="S46" s="401">
        <v>16994</v>
      </c>
      <c r="T46" s="401">
        <v>6906</v>
      </c>
      <c r="U46" s="401">
        <v>0</v>
      </c>
      <c r="V46" s="401">
        <v>220</v>
      </c>
      <c r="W46" s="401"/>
      <c r="X46" s="402">
        <v>68248</v>
      </c>
      <c r="Y46" s="389"/>
      <c r="Z46" s="389"/>
      <c r="AA46" s="389"/>
      <c r="AB46" s="389"/>
      <c r="AC46" s="389"/>
      <c r="AD46" s="389"/>
      <c r="AE46" s="389"/>
      <c r="AF46" s="389"/>
      <c r="AG46" s="389"/>
      <c r="AH46" s="389"/>
      <c r="AI46" s="389"/>
      <c r="AJ46" s="389"/>
      <c r="AK46" s="389"/>
      <c r="AL46" s="389"/>
      <c r="AM46" s="389"/>
      <c r="AN46" s="389"/>
      <c r="AO46" s="389"/>
      <c r="AP46" s="389"/>
      <c r="AQ46" s="389"/>
      <c r="AR46" s="389"/>
      <c r="AS46" s="389"/>
      <c r="AT46" s="389"/>
      <c r="AU46" s="389"/>
      <c r="AV46" s="389"/>
      <c r="AW46" s="389"/>
      <c r="AX46" s="389"/>
      <c r="AY46" s="389"/>
      <c r="AZ46" s="389"/>
      <c r="BA46" s="389"/>
      <c r="BB46" s="389"/>
      <c r="BC46" s="389"/>
      <c r="BD46" s="389"/>
    </row>
    <row r="47" spans="1:56" ht="10.5" customHeight="1">
      <c r="A47" s="399"/>
      <c r="B47" s="400" t="s">
        <v>6</v>
      </c>
      <c r="C47" s="401">
        <v>3148</v>
      </c>
      <c r="D47" s="401">
        <v>2136</v>
      </c>
      <c r="E47" s="401">
        <v>501</v>
      </c>
      <c r="F47" s="401"/>
      <c r="G47" s="401"/>
      <c r="H47" s="401"/>
      <c r="I47" s="401">
        <v>40</v>
      </c>
      <c r="J47" s="401"/>
      <c r="K47" s="401"/>
      <c r="L47" s="401">
        <v>100</v>
      </c>
      <c r="M47" s="401"/>
      <c r="N47" s="402">
        <v>3789</v>
      </c>
      <c r="O47" s="399"/>
      <c r="P47" s="400" t="s">
        <v>6</v>
      </c>
      <c r="Q47" s="401">
        <v>38843</v>
      </c>
      <c r="R47" s="401">
        <v>12191</v>
      </c>
      <c r="S47" s="401">
        <v>16994</v>
      </c>
      <c r="T47" s="401">
        <v>6906</v>
      </c>
      <c r="U47" s="401">
        <v>0</v>
      </c>
      <c r="V47" s="401">
        <v>220</v>
      </c>
      <c r="W47" s="401"/>
      <c r="X47" s="402">
        <v>68248</v>
      </c>
      <c r="Y47" s="389"/>
      <c r="Z47" s="389"/>
      <c r="AA47" s="389"/>
      <c r="AB47" s="389"/>
      <c r="AC47" s="389"/>
      <c r="AD47" s="389"/>
      <c r="AE47" s="389"/>
      <c r="AF47" s="389"/>
      <c r="AG47" s="389"/>
      <c r="AH47" s="389"/>
      <c r="AI47" s="389"/>
      <c r="AJ47" s="389"/>
      <c r="AK47" s="389"/>
      <c r="AL47" s="389"/>
      <c r="AM47" s="389"/>
      <c r="AN47" s="389"/>
      <c r="AO47" s="389"/>
      <c r="AP47" s="389"/>
      <c r="AQ47" s="389"/>
      <c r="AR47" s="389"/>
      <c r="AS47" s="389"/>
      <c r="AT47" s="389"/>
      <c r="AU47" s="389"/>
      <c r="AV47" s="389"/>
      <c r="AW47" s="389"/>
      <c r="AX47" s="389"/>
      <c r="AY47" s="389"/>
      <c r="AZ47" s="389"/>
      <c r="BA47" s="389"/>
      <c r="BB47" s="389"/>
      <c r="BC47" s="389"/>
      <c r="BD47" s="389"/>
    </row>
    <row r="48" spans="1:56" ht="10.5" customHeight="1">
      <c r="A48" s="399" t="s">
        <v>396</v>
      </c>
      <c r="B48" s="400" t="s">
        <v>4</v>
      </c>
      <c r="C48" s="401">
        <v>16040</v>
      </c>
      <c r="D48" s="401">
        <v>13379</v>
      </c>
      <c r="E48" s="401">
        <v>2772</v>
      </c>
      <c r="F48" s="401"/>
      <c r="G48" s="401">
        <v>2784</v>
      </c>
      <c r="H48" s="401">
        <v>1882</v>
      </c>
      <c r="I48" s="401"/>
      <c r="J48" s="401"/>
      <c r="K48" s="401"/>
      <c r="L48" s="401"/>
      <c r="M48" s="401"/>
      <c r="N48" s="402">
        <v>23478</v>
      </c>
      <c r="O48" s="399" t="s">
        <v>396</v>
      </c>
      <c r="P48" s="400" t="s">
        <v>4</v>
      </c>
      <c r="Q48" s="401">
        <v>198599</v>
      </c>
      <c r="R48" s="401">
        <v>62782</v>
      </c>
      <c r="S48" s="401">
        <v>73209</v>
      </c>
      <c r="T48" s="401">
        <v>30766</v>
      </c>
      <c r="U48" s="401">
        <v>4027</v>
      </c>
      <c r="V48" s="401"/>
      <c r="W48" s="401">
        <v>900</v>
      </c>
      <c r="X48" s="402">
        <v>339517</v>
      </c>
      <c r="Y48" s="389"/>
      <c r="Z48" s="389"/>
      <c r="AA48" s="389"/>
      <c r="AB48" s="389"/>
      <c r="AC48" s="389"/>
      <c r="AD48" s="389"/>
      <c r="AE48" s="389"/>
      <c r="AF48" s="389"/>
      <c r="AG48" s="389"/>
      <c r="AH48" s="389"/>
      <c r="AI48" s="389"/>
      <c r="AJ48" s="389"/>
      <c r="AK48" s="389"/>
      <c r="AL48" s="389"/>
      <c r="AM48" s="389"/>
      <c r="AN48" s="389"/>
      <c r="AO48" s="389"/>
      <c r="AP48" s="389"/>
      <c r="AQ48" s="389"/>
      <c r="AR48" s="389"/>
      <c r="AS48" s="389"/>
      <c r="AT48" s="389"/>
      <c r="AU48" s="389"/>
      <c r="AV48" s="389"/>
      <c r="AW48" s="389"/>
      <c r="AX48" s="389"/>
      <c r="AY48" s="389"/>
      <c r="AZ48" s="389"/>
      <c r="BA48" s="389"/>
      <c r="BB48" s="389"/>
      <c r="BC48" s="389"/>
      <c r="BD48" s="389"/>
    </row>
    <row r="49" spans="1:56" ht="10.5" customHeight="1">
      <c r="A49" s="399"/>
      <c r="B49" s="400" t="s">
        <v>385</v>
      </c>
      <c r="C49" s="401">
        <v>16078</v>
      </c>
      <c r="D49" s="401">
        <v>13380</v>
      </c>
      <c r="E49" s="401">
        <v>2772</v>
      </c>
      <c r="F49" s="401"/>
      <c r="G49" s="401">
        <v>3034</v>
      </c>
      <c r="H49" s="401">
        <v>1882</v>
      </c>
      <c r="I49" s="401">
        <v>100</v>
      </c>
      <c r="J49" s="401"/>
      <c r="K49" s="401"/>
      <c r="L49" s="401">
        <v>90</v>
      </c>
      <c r="M49" s="401"/>
      <c r="N49" s="402">
        <v>23956</v>
      </c>
      <c r="O49" s="399"/>
      <c r="P49" s="400" t="s">
        <v>385</v>
      </c>
      <c r="Q49" s="401">
        <v>198667</v>
      </c>
      <c r="R49" s="401">
        <v>62804</v>
      </c>
      <c r="S49" s="401">
        <v>73347</v>
      </c>
      <c r="T49" s="401">
        <v>30766</v>
      </c>
      <c r="U49" s="401">
        <v>4027</v>
      </c>
      <c r="V49" s="401"/>
      <c r="W49" s="401">
        <v>900</v>
      </c>
      <c r="X49" s="402">
        <v>339745</v>
      </c>
      <c r="Y49" s="403"/>
      <c r="Z49" s="403"/>
      <c r="AA49" s="389"/>
      <c r="AB49" s="389"/>
      <c r="AC49" s="389"/>
      <c r="AD49" s="389"/>
      <c r="AE49" s="389"/>
      <c r="AF49" s="389"/>
      <c r="AG49" s="389"/>
      <c r="AH49" s="389"/>
      <c r="AI49" s="389"/>
      <c r="AJ49" s="389"/>
      <c r="AK49" s="389"/>
      <c r="AL49" s="389"/>
      <c r="AM49" s="389"/>
      <c r="AN49" s="389"/>
      <c r="AO49" s="389"/>
      <c r="AP49" s="389"/>
      <c r="AQ49" s="389"/>
      <c r="AR49" s="389"/>
      <c r="AS49" s="389"/>
      <c r="AT49" s="389"/>
      <c r="AU49" s="389"/>
      <c r="AV49" s="389"/>
      <c r="AW49" s="389"/>
      <c r="AX49" s="389"/>
      <c r="AY49" s="389"/>
      <c r="AZ49" s="389"/>
      <c r="BA49" s="389"/>
      <c r="BB49" s="389"/>
      <c r="BC49" s="389"/>
      <c r="BD49" s="389"/>
    </row>
    <row r="50" spans="1:56" ht="10.5" customHeight="1">
      <c r="A50" s="399"/>
      <c r="B50" s="400" t="s">
        <v>5</v>
      </c>
      <c r="C50" s="401">
        <v>16111</v>
      </c>
      <c r="D50" s="401">
        <v>13380</v>
      </c>
      <c r="E50" s="401">
        <v>2772</v>
      </c>
      <c r="F50" s="401"/>
      <c r="G50" s="401">
        <v>3359</v>
      </c>
      <c r="H50" s="401">
        <v>1882</v>
      </c>
      <c r="I50" s="401">
        <v>2512</v>
      </c>
      <c r="J50" s="401"/>
      <c r="K50" s="401"/>
      <c r="L50" s="401">
        <v>90</v>
      </c>
      <c r="M50" s="401"/>
      <c r="N50" s="402">
        <v>26726</v>
      </c>
      <c r="O50" s="399"/>
      <c r="P50" s="400" t="s">
        <v>5</v>
      </c>
      <c r="Q50" s="401">
        <v>206776</v>
      </c>
      <c r="R50" s="401">
        <v>65266</v>
      </c>
      <c r="S50" s="401">
        <v>76057</v>
      </c>
      <c r="T50" s="401">
        <v>30766</v>
      </c>
      <c r="U50" s="401">
        <v>4027</v>
      </c>
      <c r="V50" s="401"/>
      <c r="W50" s="401">
        <v>900</v>
      </c>
      <c r="X50" s="402">
        <v>353026</v>
      </c>
      <c r="Y50" s="403"/>
      <c r="Z50" s="403"/>
      <c r="AA50" s="389"/>
      <c r="AB50" s="389"/>
      <c r="AC50" s="389"/>
      <c r="AD50" s="389"/>
      <c r="AE50" s="389"/>
      <c r="AF50" s="389"/>
      <c r="AG50" s="389"/>
      <c r="AH50" s="389"/>
      <c r="AI50" s="389"/>
      <c r="AJ50" s="389"/>
      <c r="AK50" s="389"/>
      <c r="AL50" s="389"/>
      <c r="AM50" s="389"/>
      <c r="AN50" s="389"/>
      <c r="AO50" s="389"/>
      <c r="AP50" s="389"/>
      <c r="AQ50" s="389"/>
      <c r="AR50" s="389"/>
      <c r="AS50" s="389"/>
      <c r="AT50" s="389"/>
      <c r="AU50" s="389"/>
      <c r="AV50" s="389"/>
      <c r="AW50" s="389"/>
      <c r="AX50" s="389"/>
      <c r="AY50" s="389"/>
      <c r="AZ50" s="389"/>
      <c r="BA50" s="389"/>
      <c r="BB50" s="389"/>
      <c r="BC50" s="389"/>
      <c r="BD50" s="389"/>
    </row>
    <row r="51" spans="1:56" ht="10.5" customHeight="1">
      <c r="A51" s="399"/>
      <c r="B51" s="400" t="s">
        <v>6</v>
      </c>
      <c r="C51" s="401">
        <v>16201</v>
      </c>
      <c r="D51" s="401">
        <v>13380</v>
      </c>
      <c r="E51" s="401">
        <v>2772</v>
      </c>
      <c r="F51" s="401"/>
      <c r="G51" s="401">
        <v>3419</v>
      </c>
      <c r="H51" s="401">
        <v>1882</v>
      </c>
      <c r="I51" s="401">
        <v>2587</v>
      </c>
      <c r="J51" s="401"/>
      <c r="K51" s="401"/>
      <c r="L51" s="401">
        <v>90</v>
      </c>
      <c r="M51" s="401"/>
      <c r="N51" s="402">
        <v>26951</v>
      </c>
      <c r="O51" s="399"/>
      <c r="P51" s="400" t="s">
        <v>6</v>
      </c>
      <c r="Q51" s="401">
        <v>206440</v>
      </c>
      <c r="R51" s="401">
        <v>64569</v>
      </c>
      <c r="S51" s="401">
        <v>80820</v>
      </c>
      <c r="T51" s="401">
        <v>30766</v>
      </c>
      <c r="U51" s="401">
        <v>2943</v>
      </c>
      <c r="V51" s="401"/>
      <c r="W51" s="401">
        <v>1045</v>
      </c>
      <c r="X51" s="402">
        <v>355817</v>
      </c>
      <c r="Y51" s="403"/>
      <c r="Z51" s="403"/>
      <c r="AA51" s="389"/>
      <c r="AB51" s="389"/>
      <c r="AC51" s="389"/>
      <c r="AD51" s="389"/>
      <c r="AE51" s="389"/>
      <c r="AF51" s="389"/>
      <c r="AG51" s="389"/>
      <c r="AH51" s="389"/>
      <c r="AI51" s="389"/>
      <c r="AJ51" s="389"/>
      <c r="AK51" s="389"/>
      <c r="AL51" s="389"/>
      <c r="AM51" s="389"/>
      <c r="AN51" s="389"/>
      <c r="AO51" s="389"/>
      <c r="AP51" s="389"/>
      <c r="AQ51" s="389"/>
      <c r="AR51" s="389"/>
      <c r="AS51" s="389"/>
      <c r="AT51" s="389"/>
      <c r="AU51" s="389"/>
      <c r="AV51" s="389"/>
      <c r="AW51" s="389"/>
      <c r="AX51" s="389"/>
      <c r="AY51" s="389"/>
      <c r="AZ51" s="389"/>
      <c r="BA51" s="389"/>
      <c r="BB51" s="389"/>
      <c r="BC51" s="389"/>
      <c r="BD51" s="389"/>
    </row>
    <row r="52" spans="1:56" ht="10.5" customHeight="1">
      <c r="A52" s="399" t="s">
        <v>397</v>
      </c>
      <c r="B52" s="400" t="s">
        <v>4</v>
      </c>
      <c r="C52" s="401">
        <v>6575</v>
      </c>
      <c r="D52" s="401">
        <v>5946</v>
      </c>
      <c r="E52" s="401">
        <v>1285</v>
      </c>
      <c r="F52" s="401"/>
      <c r="G52" s="401"/>
      <c r="H52" s="401"/>
      <c r="I52" s="401"/>
      <c r="J52" s="401"/>
      <c r="K52" s="401"/>
      <c r="L52" s="401"/>
      <c r="M52" s="401"/>
      <c r="N52" s="402">
        <v>7860</v>
      </c>
      <c r="O52" s="399" t="s">
        <v>397</v>
      </c>
      <c r="P52" s="400" t="s">
        <v>4</v>
      </c>
      <c r="Q52" s="401">
        <v>48444</v>
      </c>
      <c r="R52" s="401">
        <v>15368</v>
      </c>
      <c r="S52" s="401">
        <v>21827</v>
      </c>
      <c r="T52" s="401">
        <v>12687</v>
      </c>
      <c r="U52" s="401">
        <v>806</v>
      </c>
      <c r="V52" s="401"/>
      <c r="W52" s="401">
        <v>550</v>
      </c>
      <c r="X52" s="402">
        <v>86995</v>
      </c>
      <c r="Y52" s="403"/>
      <c r="Z52" s="403"/>
      <c r="AA52" s="389"/>
      <c r="AB52" s="389"/>
      <c r="AC52" s="389"/>
      <c r="AD52" s="389"/>
      <c r="AE52" s="389"/>
      <c r="AF52" s="389"/>
      <c r="AG52" s="389"/>
      <c r="AH52" s="389"/>
      <c r="AI52" s="389"/>
      <c r="AJ52" s="389"/>
      <c r="AK52" s="389"/>
      <c r="AL52" s="389"/>
      <c r="AM52" s="389"/>
      <c r="AN52" s="389"/>
      <c r="AO52" s="389"/>
      <c r="AP52" s="389"/>
      <c r="AQ52" s="389"/>
      <c r="AR52" s="389"/>
      <c r="AS52" s="389"/>
      <c r="AT52" s="389"/>
      <c r="AU52" s="389"/>
      <c r="AV52" s="389"/>
      <c r="AW52" s="389"/>
      <c r="AX52" s="389"/>
      <c r="AY52" s="389"/>
      <c r="AZ52" s="389"/>
      <c r="BA52" s="389"/>
      <c r="BB52" s="389"/>
      <c r="BC52" s="389"/>
      <c r="BD52" s="389"/>
    </row>
    <row r="53" spans="1:56" ht="10.5" customHeight="1">
      <c r="A53" s="399"/>
      <c r="B53" s="400" t="s">
        <v>385</v>
      </c>
      <c r="C53" s="401">
        <v>6822</v>
      </c>
      <c r="D53" s="401">
        <v>5945</v>
      </c>
      <c r="E53" s="401">
        <v>1285</v>
      </c>
      <c r="F53" s="401"/>
      <c r="G53" s="401"/>
      <c r="H53" s="401"/>
      <c r="I53" s="401"/>
      <c r="J53" s="401"/>
      <c r="K53" s="401"/>
      <c r="L53" s="401"/>
      <c r="M53" s="401"/>
      <c r="N53" s="402">
        <v>8107</v>
      </c>
      <c r="O53" s="399"/>
      <c r="P53" s="400" t="s">
        <v>385</v>
      </c>
      <c r="Q53" s="401">
        <v>48444</v>
      </c>
      <c r="R53" s="401">
        <v>15368</v>
      </c>
      <c r="S53" s="401">
        <v>22074</v>
      </c>
      <c r="T53" s="401">
        <v>12687</v>
      </c>
      <c r="U53" s="401">
        <v>806</v>
      </c>
      <c r="V53" s="401"/>
      <c r="W53" s="401">
        <v>550</v>
      </c>
      <c r="X53" s="402">
        <v>87242</v>
      </c>
      <c r="Y53" s="403"/>
      <c r="Z53" s="403"/>
      <c r="AA53" s="389"/>
      <c r="AB53" s="389"/>
      <c r="AC53" s="389"/>
      <c r="AD53" s="389"/>
      <c r="AE53" s="389"/>
      <c r="AF53" s="389"/>
      <c r="AG53" s="389"/>
      <c r="AH53" s="389"/>
      <c r="AI53" s="389"/>
      <c r="AJ53" s="389"/>
      <c r="AK53" s="389"/>
      <c r="AL53" s="389"/>
      <c r="AM53" s="389"/>
      <c r="AN53" s="389"/>
      <c r="AO53" s="389"/>
      <c r="AP53" s="389"/>
      <c r="AQ53" s="389"/>
      <c r="AR53" s="389"/>
      <c r="AS53" s="389"/>
      <c r="AT53" s="389"/>
      <c r="AU53" s="389"/>
      <c r="AV53" s="389"/>
      <c r="AW53" s="389"/>
      <c r="AX53" s="389"/>
      <c r="AY53" s="389"/>
      <c r="AZ53" s="389"/>
      <c r="BA53" s="389"/>
      <c r="BB53" s="389"/>
      <c r="BC53" s="389"/>
      <c r="BD53" s="389"/>
    </row>
    <row r="54" spans="1:56" ht="10.5" customHeight="1">
      <c r="A54" s="399"/>
      <c r="B54" s="400" t="s">
        <v>5</v>
      </c>
      <c r="C54" s="401">
        <v>7101</v>
      </c>
      <c r="D54" s="401">
        <v>5945</v>
      </c>
      <c r="E54" s="401">
        <v>1285</v>
      </c>
      <c r="F54" s="401"/>
      <c r="G54" s="401">
        <v>150</v>
      </c>
      <c r="H54" s="401"/>
      <c r="I54" s="401">
        <v>166</v>
      </c>
      <c r="J54" s="401"/>
      <c r="K54" s="401"/>
      <c r="L54" s="401"/>
      <c r="M54" s="401"/>
      <c r="N54" s="402">
        <v>8702</v>
      </c>
      <c r="O54" s="399"/>
      <c r="P54" s="400" t="s">
        <v>5</v>
      </c>
      <c r="Q54" s="401">
        <v>50262</v>
      </c>
      <c r="R54" s="401">
        <v>15921</v>
      </c>
      <c r="S54" s="401">
        <v>22703</v>
      </c>
      <c r="T54" s="401">
        <v>12687</v>
      </c>
      <c r="U54" s="401">
        <v>806</v>
      </c>
      <c r="V54" s="401"/>
      <c r="W54" s="401">
        <v>550</v>
      </c>
      <c r="X54" s="402">
        <v>90242</v>
      </c>
      <c r="Y54" s="403"/>
      <c r="Z54" s="403"/>
      <c r="AA54" s="389"/>
      <c r="AB54" s="389"/>
      <c r="AC54" s="389"/>
      <c r="AD54" s="389"/>
      <c r="AE54" s="389"/>
      <c r="AF54" s="389"/>
      <c r="AG54" s="389"/>
      <c r="AH54" s="389"/>
      <c r="AI54" s="389"/>
      <c r="AJ54" s="389"/>
      <c r="AK54" s="389"/>
      <c r="AL54" s="389"/>
      <c r="AM54" s="389"/>
      <c r="AN54" s="389"/>
      <c r="AO54" s="389"/>
      <c r="AP54" s="389"/>
      <c r="AQ54" s="389"/>
      <c r="AR54" s="389"/>
      <c r="AS54" s="389"/>
      <c r="AT54" s="389"/>
      <c r="AU54" s="389"/>
      <c r="AV54" s="389"/>
      <c r="AW54" s="389"/>
      <c r="AX54" s="389"/>
      <c r="AY54" s="389"/>
      <c r="AZ54" s="389"/>
      <c r="BA54" s="389"/>
      <c r="BB54" s="389"/>
      <c r="BC54" s="389"/>
      <c r="BD54" s="389"/>
    </row>
    <row r="55" spans="1:56" ht="10.5" customHeight="1">
      <c r="A55" s="399"/>
      <c r="B55" s="400" t="s">
        <v>6</v>
      </c>
      <c r="C55" s="401">
        <v>7234</v>
      </c>
      <c r="D55" s="401">
        <v>5945</v>
      </c>
      <c r="E55" s="401">
        <v>1285</v>
      </c>
      <c r="F55" s="401"/>
      <c r="G55" s="401">
        <v>150</v>
      </c>
      <c r="H55" s="401"/>
      <c r="I55" s="401">
        <v>166</v>
      </c>
      <c r="J55" s="401"/>
      <c r="K55" s="401"/>
      <c r="L55" s="401"/>
      <c r="M55" s="401"/>
      <c r="N55" s="402">
        <v>8835</v>
      </c>
      <c r="O55" s="399"/>
      <c r="P55" s="400" t="s">
        <v>6</v>
      </c>
      <c r="Q55" s="401">
        <v>52887</v>
      </c>
      <c r="R55" s="401">
        <v>16678</v>
      </c>
      <c r="S55" s="401">
        <v>22999</v>
      </c>
      <c r="T55" s="401">
        <v>12687</v>
      </c>
      <c r="U55" s="401">
        <v>520</v>
      </c>
      <c r="V55" s="401"/>
      <c r="W55" s="401">
        <v>306</v>
      </c>
      <c r="X55" s="402">
        <v>93390</v>
      </c>
      <c r="Y55" s="403"/>
      <c r="Z55" s="403"/>
      <c r="AA55" s="389"/>
      <c r="AB55" s="389"/>
      <c r="AC55" s="389"/>
      <c r="AD55" s="389"/>
      <c r="AE55" s="389"/>
      <c r="AF55" s="389"/>
      <c r="AG55" s="389"/>
      <c r="AH55" s="389"/>
      <c r="AI55" s="389"/>
      <c r="AJ55" s="389"/>
      <c r="AK55" s="389"/>
      <c r="AL55" s="389"/>
      <c r="AM55" s="389"/>
      <c r="AN55" s="389"/>
      <c r="AO55" s="389"/>
      <c r="AP55" s="389"/>
      <c r="AQ55" s="389"/>
      <c r="AR55" s="389"/>
      <c r="AS55" s="389"/>
      <c r="AT55" s="389"/>
      <c r="AU55" s="389"/>
      <c r="AV55" s="389"/>
      <c r="AW55" s="389"/>
      <c r="AX55" s="389"/>
      <c r="AY55" s="389"/>
      <c r="AZ55" s="389"/>
      <c r="BA55" s="389"/>
      <c r="BB55" s="389"/>
      <c r="BC55" s="389"/>
      <c r="BD55" s="389"/>
    </row>
    <row r="56" spans="1:56" ht="10.5" customHeight="1">
      <c r="A56" s="405" t="s">
        <v>398</v>
      </c>
      <c r="B56" s="406" t="s">
        <v>4</v>
      </c>
      <c r="C56" s="407">
        <v>22615</v>
      </c>
      <c r="D56" s="407">
        <v>19325</v>
      </c>
      <c r="E56" s="407">
        <v>4057</v>
      </c>
      <c r="F56" s="407">
        <v>0</v>
      </c>
      <c r="G56" s="407">
        <v>2784</v>
      </c>
      <c r="H56" s="407">
        <v>1882</v>
      </c>
      <c r="I56" s="407">
        <v>0</v>
      </c>
      <c r="J56" s="407">
        <v>0</v>
      </c>
      <c r="K56" s="407">
        <v>0</v>
      </c>
      <c r="L56" s="407">
        <v>0</v>
      </c>
      <c r="M56" s="407">
        <v>0</v>
      </c>
      <c r="N56" s="402">
        <v>31338</v>
      </c>
      <c r="O56" s="405" t="s">
        <v>398</v>
      </c>
      <c r="P56" s="406" t="s">
        <v>4</v>
      </c>
      <c r="Q56" s="407">
        <v>247043</v>
      </c>
      <c r="R56" s="407">
        <v>78150</v>
      </c>
      <c r="S56" s="407">
        <v>95036</v>
      </c>
      <c r="T56" s="407">
        <v>43453</v>
      </c>
      <c r="U56" s="407">
        <v>4833</v>
      </c>
      <c r="V56" s="407">
        <v>0</v>
      </c>
      <c r="W56" s="407">
        <v>1450</v>
      </c>
      <c r="X56" s="402">
        <v>426512</v>
      </c>
      <c r="Y56" s="408"/>
      <c r="Z56" s="408"/>
      <c r="AA56" s="389"/>
      <c r="AB56" s="389"/>
      <c r="AC56" s="389"/>
      <c r="AD56" s="389"/>
      <c r="AE56" s="389"/>
      <c r="AF56" s="389"/>
      <c r="AG56" s="389"/>
      <c r="AH56" s="389"/>
      <c r="AI56" s="389"/>
      <c r="AJ56" s="389"/>
      <c r="AK56" s="389"/>
      <c r="AL56" s="389"/>
      <c r="AM56" s="389"/>
      <c r="AN56" s="389"/>
      <c r="AO56" s="389"/>
      <c r="AP56" s="389"/>
      <c r="AQ56" s="389"/>
      <c r="AR56" s="389"/>
      <c r="AS56" s="389"/>
      <c r="AT56" s="389"/>
      <c r="AU56" s="389"/>
      <c r="AV56" s="389"/>
      <c r="AW56" s="389"/>
      <c r="AX56" s="389"/>
      <c r="AY56" s="389"/>
      <c r="AZ56" s="389"/>
      <c r="BA56" s="389"/>
      <c r="BB56" s="389"/>
      <c r="BC56" s="389"/>
      <c r="BD56" s="389"/>
    </row>
    <row r="57" spans="1:56" ht="10.5" customHeight="1">
      <c r="A57" s="405"/>
      <c r="B57" s="406" t="s">
        <v>385</v>
      </c>
      <c r="C57" s="407">
        <v>22900</v>
      </c>
      <c r="D57" s="407">
        <v>19325</v>
      </c>
      <c r="E57" s="407">
        <v>4057</v>
      </c>
      <c r="F57" s="407">
        <v>0</v>
      </c>
      <c r="G57" s="407">
        <v>3034</v>
      </c>
      <c r="H57" s="407">
        <v>1882</v>
      </c>
      <c r="I57" s="407">
        <v>100</v>
      </c>
      <c r="J57" s="407">
        <v>0</v>
      </c>
      <c r="K57" s="407">
        <v>0</v>
      </c>
      <c r="L57" s="407">
        <v>90</v>
      </c>
      <c r="M57" s="407">
        <v>0</v>
      </c>
      <c r="N57" s="402">
        <v>32063</v>
      </c>
      <c r="O57" s="405"/>
      <c r="P57" s="406" t="s">
        <v>385</v>
      </c>
      <c r="Q57" s="407">
        <v>247111</v>
      </c>
      <c r="R57" s="407">
        <v>78172</v>
      </c>
      <c r="S57" s="407">
        <v>95421</v>
      </c>
      <c r="T57" s="407">
        <v>43453</v>
      </c>
      <c r="U57" s="407">
        <v>4833</v>
      </c>
      <c r="V57" s="407">
        <v>0</v>
      </c>
      <c r="W57" s="407">
        <v>1450</v>
      </c>
      <c r="X57" s="402">
        <v>426987</v>
      </c>
      <c r="Y57" s="408"/>
      <c r="Z57" s="408"/>
      <c r="AA57" s="389"/>
      <c r="AB57" s="389"/>
      <c r="AC57" s="389"/>
      <c r="AD57" s="389"/>
      <c r="AE57" s="389"/>
      <c r="AF57" s="389"/>
      <c r="AG57" s="389"/>
      <c r="AH57" s="389"/>
      <c r="AI57" s="389"/>
      <c r="AJ57" s="389"/>
      <c r="AK57" s="389"/>
      <c r="AL57" s="389"/>
      <c r="AM57" s="389"/>
      <c r="AN57" s="389"/>
      <c r="AO57" s="389"/>
      <c r="AP57" s="389"/>
      <c r="AQ57" s="389"/>
      <c r="AR57" s="389"/>
      <c r="AS57" s="389"/>
      <c r="AT57" s="389"/>
      <c r="AU57" s="389"/>
      <c r="AV57" s="389"/>
      <c r="AW57" s="389"/>
      <c r="AX57" s="389"/>
      <c r="AY57" s="389"/>
      <c r="AZ57" s="389"/>
      <c r="BA57" s="389"/>
      <c r="BB57" s="389"/>
      <c r="BC57" s="389"/>
      <c r="BD57" s="389"/>
    </row>
    <row r="58" spans="1:56" ht="10.5" customHeight="1">
      <c r="A58" s="405"/>
      <c r="B58" s="406" t="s">
        <v>5</v>
      </c>
      <c r="C58" s="407">
        <v>23212</v>
      </c>
      <c r="D58" s="407">
        <v>19325</v>
      </c>
      <c r="E58" s="407">
        <v>4057</v>
      </c>
      <c r="F58" s="407">
        <v>0</v>
      </c>
      <c r="G58" s="407">
        <v>3509</v>
      </c>
      <c r="H58" s="407">
        <v>1882</v>
      </c>
      <c r="I58" s="407">
        <v>2678</v>
      </c>
      <c r="J58" s="407">
        <v>0</v>
      </c>
      <c r="K58" s="407">
        <v>0</v>
      </c>
      <c r="L58" s="407">
        <v>90</v>
      </c>
      <c r="M58" s="407">
        <v>0</v>
      </c>
      <c r="N58" s="402">
        <v>35428</v>
      </c>
      <c r="O58" s="405"/>
      <c r="P58" s="406" t="s">
        <v>5</v>
      </c>
      <c r="Q58" s="407">
        <v>257038</v>
      </c>
      <c r="R58" s="407">
        <v>81187</v>
      </c>
      <c r="S58" s="407">
        <v>98760</v>
      </c>
      <c r="T58" s="407">
        <v>43453</v>
      </c>
      <c r="U58" s="407">
        <v>4833</v>
      </c>
      <c r="V58" s="407">
        <v>0</v>
      </c>
      <c r="W58" s="407">
        <v>1450</v>
      </c>
      <c r="X58" s="402">
        <v>443268</v>
      </c>
      <c r="Y58" s="408"/>
      <c r="Z58" s="408"/>
      <c r="AA58" s="389"/>
      <c r="AB58" s="389"/>
      <c r="AC58" s="389"/>
      <c r="AD58" s="389"/>
      <c r="AE58" s="389"/>
      <c r="AF58" s="389"/>
      <c r="AG58" s="389"/>
      <c r="AH58" s="389"/>
      <c r="AI58" s="389"/>
      <c r="AJ58" s="389"/>
      <c r="AK58" s="389"/>
      <c r="AL58" s="389"/>
      <c r="AM58" s="389"/>
      <c r="AN58" s="389"/>
      <c r="AO58" s="389"/>
      <c r="AP58" s="389"/>
      <c r="AQ58" s="389"/>
      <c r="AR58" s="389"/>
      <c r="AS58" s="389"/>
      <c r="AT58" s="389"/>
      <c r="AU58" s="389"/>
      <c r="AV58" s="389"/>
      <c r="AW58" s="389"/>
      <c r="AX58" s="389"/>
      <c r="AY58" s="389"/>
      <c r="AZ58" s="389"/>
      <c r="BA58" s="389"/>
      <c r="BB58" s="389"/>
      <c r="BC58" s="389"/>
      <c r="BD58" s="389"/>
    </row>
    <row r="59" spans="1:56" ht="10.5" customHeight="1">
      <c r="A59" s="405"/>
      <c r="B59" s="406" t="s">
        <v>6</v>
      </c>
      <c r="C59" s="407">
        <v>23435</v>
      </c>
      <c r="D59" s="407">
        <v>19325</v>
      </c>
      <c r="E59" s="407">
        <v>4057</v>
      </c>
      <c r="F59" s="407">
        <v>0</v>
      </c>
      <c r="G59" s="407">
        <v>3569</v>
      </c>
      <c r="H59" s="407">
        <v>1882</v>
      </c>
      <c r="I59" s="407">
        <v>2753</v>
      </c>
      <c r="J59" s="407">
        <v>0</v>
      </c>
      <c r="K59" s="407">
        <v>0</v>
      </c>
      <c r="L59" s="407">
        <v>90</v>
      </c>
      <c r="M59" s="407">
        <v>0</v>
      </c>
      <c r="N59" s="402">
        <v>35786</v>
      </c>
      <c r="O59" s="405"/>
      <c r="P59" s="406" t="s">
        <v>6</v>
      </c>
      <c r="Q59" s="407">
        <v>259327</v>
      </c>
      <c r="R59" s="407">
        <v>81247</v>
      </c>
      <c r="S59" s="407">
        <v>103819</v>
      </c>
      <c r="T59" s="407">
        <v>43453</v>
      </c>
      <c r="U59" s="407">
        <v>3463</v>
      </c>
      <c r="V59" s="407">
        <v>0</v>
      </c>
      <c r="W59" s="407">
        <v>1351</v>
      </c>
      <c r="X59" s="402">
        <v>449207</v>
      </c>
      <c r="Y59" s="408"/>
      <c r="Z59" s="408"/>
      <c r="AA59" s="389"/>
      <c r="AB59" s="389"/>
      <c r="AC59" s="389"/>
      <c r="AD59" s="389"/>
      <c r="AE59" s="389"/>
      <c r="AF59" s="389"/>
      <c r="AG59" s="389"/>
      <c r="AH59" s="389"/>
      <c r="AI59" s="389"/>
      <c r="AJ59" s="389"/>
      <c r="AK59" s="389"/>
      <c r="AL59" s="389"/>
      <c r="AM59" s="389"/>
      <c r="AN59" s="389"/>
      <c r="AO59" s="389"/>
      <c r="AP59" s="389"/>
      <c r="AQ59" s="389"/>
      <c r="AR59" s="389"/>
      <c r="AS59" s="389"/>
      <c r="AT59" s="389"/>
      <c r="AU59" s="389"/>
      <c r="AV59" s="389"/>
      <c r="AW59" s="389"/>
      <c r="AX59" s="389"/>
      <c r="AY59" s="389"/>
      <c r="AZ59" s="389"/>
      <c r="BA59" s="389"/>
      <c r="BB59" s="389"/>
      <c r="BC59" s="389"/>
      <c r="BD59" s="389"/>
    </row>
    <row r="60" spans="1:56" ht="10.5" customHeight="1">
      <c r="A60" s="399" t="s">
        <v>399</v>
      </c>
      <c r="B60" s="400" t="s">
        <v>4</v>
      </c>
      <c r="C60" s="401">
        <v>20742</v>
      </c>
      <c r="D60" s="401">
        <v>19583</v>
      </c>
      <c r="E60" s="401">
        <v>4069</v>
      </c>
      <c r="F60" s="401"/>
      <c r="G60" s="401">
        <v>123</v>
      </c>
      <c r="H60" s="401">
        <v>6403</v>
      </c>
      <c r="I60" s="401"/>
      <c r="J60" s="401"/>
      <c r="K60" s="401"/>
      <c r="L60" s="401"/>
      <c r="M60" s="401"/>
      <c r="N60" s="402">
        <v>31337</v>
      </c>
      <c r="O60" s="399" t="s">
        <v>399</v>
      </c>
      <c r="P60" s="400" t="s">
        <v>4</v>
      </c>
      <c r="Q60" s="401">
        <v>145214</v>
      </c>
      <c r="R60" s="401">
        <v>45972</v>
      </c>
      <c r="S60" s="401">
        <v>80666</v>
      </c>
      <c r="T60" s="401">
        <v>39322</v>
      </c>
      <c r="U60" s="401">
        <v>3016</v>
      </c>
      <c r="V60" s="401">
        <v>6216</v>
      </c>
      <c r="W60" s="401">
        <v>4000</v>
      </c>
      <c r="X60" s="402">
        <v>285084</v>
      </c>
      <c r="Y60" s="403"/>
      <c r="Z60" s="403"/>
      <c r="AA60" s="389"/>
      <c r="AB60" s="389"/>
      <c r="AC60" s="389"/>
      <c r="AD60" s="389"/>
      <c r="AE60" s="389"/>
      <c r="AF60" s="389"/>
      <c r="AG60" s="389"/>
      <c r="AH60" s="389"/>
      <c r="AI60" s="389"/>
      <c r="AJ60" s="389"/>
      <c r="AK60" s="389"/>
      <c r="AL60" s="389"/>
      <c r="AM60" s="389"/>
      <c r="AN60" s="389"/>
      <c r="AO60" s="389"/>
      <c r="AP60" s="389"/>
      <c r="AQ60" s="389"/>
      <c r="AR60" s="389"/>
      <c r="AS60" s="389"/>
      <c r="AT60" s="389"/>
      <c r="AU60" s="389"/>
      <c r="AV60" s="389"/>
      <c r="AW60" s="389"/>
      <c r="AX60" s="389"/>
      <c r="AY60" s="389"/>
      <c r="AZ60" s="389"/>
      <c r="BA60" s="389"/>
      <c r="BB60" s="389"/>
      <c r="BC60" s="389"/>
      <c r="BD60" s="389"/>
    </row>
    <row r="61" spans="1:56" ht="10.5" customHeight="1">
      <c r="A61" s="399"/>
      <c r="B61" s="400" t="s">
        <v>385</v>
      </c>
      <c r="C61" s="401">
        <v>21174</v>
      </c>
      <c r="D61" s="401">
        <v>19582</v>
      </c>
      <c r="E61" s="401">
        <v>4069</v>
      </c>
      <c r="F61" s="401"/>
      <c r="G61" s="401">
        <v>123</v>
      </c>
      <c r="H61" s="401">
        <v>6403</v>
      </c>
      <c r="I61" s="401"/>
      <c r="J61" s="401"/>
      <c r="K61" s="401"/>
      <c r="L61" s="401"/>
      <c r="M61" s="401"/>
      <c r="N61" s="402">
        <v>31769</v>
      </c>
      <c r="O61" s="399"/>
      <c r="P61" s="400" t="s">
        <v>385</v>
      </c>
      <c r="Q61" s="401">
        <v>145214</v>
      </c>
      <c r="R61" s="401">
        <v>45972</v>
      </c>
      <c r="S61" s="401">
        <v>81098</v>
      </c>
      <c r="T61" s="401">
        <v>39322</v>
      </c>
      <c r="U61" s="401">
        <v>3016</v>
      </c>
      <c r="V61" s="401">
        <v>6216</v>
      </c>
      <c r="W61" s="401">
        <v>4000</v>
      </c>
      <c r="X61" s="402">
        <v>285516</v>
      </c>
      <c r="Y61" s="403"/>
      <c r="Z61" s="403"/>
      <c r="AA61" s="389"/>
      <c r="AB61" s="389"/>
      <c r="AC61" s="389"/>
      <c r="AD61" s="389"/>
      <c r="AE61" s="389"/>
      <c r="AF61" s="389"/>
      <c r="AG61" s="389"/>
      <c r="AH61" s="389"/>
      <c r="AI61" s="389"/>
      <c r="AJ61" s="389"/>
      <c r="AK61" s="389"/>
      <c r="AL61" s="389"/>
      <c r="AM61" s="389"/>
      <c r="AN61" s="389"/>
      <c r="AO61" s="389"/>
      <c r="AP61" s="389"/>
      <c r="AQ61" s="389"/>
      <c r="AR61" s="389"/>
      <c r="AS61" s="389"/>
      <c r="AT61" s="389"/>
      <c r="AU61" s="389"/>
      <c r="AV61" s="389"/>
      <c r="AW61" s="389"/>
      <c r="AX61" s="389"/>
      <c r="AY61" s="389"/>
      <c r="AZ61" s="389"/>
      <c r="BA61" s="389"/>
      <c r="BB61" s="389"/>
      <c r="BC61" s="389"/>
      <c r="BD61" s="389"/>
    </row>
    <row r="62" spans="1:56" ht="10.5" customHeight="1">
      <c r="A62" s="399"/>
      <c r="B62" s="400" t="s">
        <v>5</v>
      </c>
      <c r="C62" s="401">
        <v>21174</v>
      </c>
      <c r="D62" s="401">
        <v>19582</v>
      </c>
      <c r="E62" s="401">
        <v>4069</v>
      </c>
      <c r="F62" s="401"/>
      <c r="G62" s="401">
        <v>450</v>
      </c>
      <c r="H62" s="401">
        <v>6403</v>
      </c>
      <c r="I62" s="401">
        <v>266</v>
      </c>
      <c r="J62" s="401"/>
      <c r="K62" s="401"/>
      <c r="L62" s="401"/>
      <c r="M62" s="401"/>
      <c r="N62" s="402">
        <v>32362</v>
      </c>
      <c r="O62" s="399"/>
      <c r="P62" s="400" t="s">
        <v>5</v>
      </c>
      <c r="Q62" s="401">
        <v>150733</v>
      </c>
      <c r="R62" s="401">
        <v>47642</v>
      </c>
      <c r="S62" s="401">
        <v>83517</v>
      </c>
      <c r="T62" s="401">
        <v>39322</v>
      </c>
      <c r="U62" s="401">
        <v>3016</v>
      </c>
      <c r="V62" s="401">
        <v>6362</v>
      </c>
      <c r="W62" s="401">
        <v>12537</v>
      </c>
      <c r="X62" s="402">
        <v>303807</v>
      </c>
      <c r="Y62" s="403"/>
      <c r="Z62" s="403"/>
      <c r="AA62" s="389"/>
      <c r="AB62" s="389"/>
      <c r="AC62" s="389"/>
      <c r="AD62" s="389"/>
      <c r="AE62" s="389"/>
      <c r="AF62" s="389"/>
      <c r="AG62" s="389"/>
      <c r="AH62" s="389"/>
      <c r="AI62" s="389"/>
      <c r="AJ62" s="389"/>
      <c r="AK62" s="389"/>
      <c r="AL62" s="389"/>
      <c r="AM62" s="389"/>
      <c r="AN62" s="389"/>
      <c r="AO62" s="389"/>
      <c r="AP62" s="389"/>
      <c r="AQ62" s="389"/>
      <c r="AR62" s="389"/>
      <c r="AS62" s="389"/>
      <c r="AT62" s="389"/>
      <c r="AU62" s="389"/>
      <c r="AV62" s="389"/>
      <c r="AW62" s="389"/>
      <c r="AX62" s="389"/>
      <c r="AY62" s="389"/>
      <c r="AZ62" s="389"/>
      <c r="BA62" s="389"/>
      <c r="BB62" s="389"/>
      <c r="BC62" s="389"/>
      <c r="BD62" s="389"/>
    </row>
    <row r="63" spans="1:56" ht="10.5" customHeight="1">
      <c r="A63" s="399"/>
      <c r="B63" s="400" t="s">
        <v>6</v>
      </c>
      <c r="C63" s="401">
        <v>21184</v>
      </c>
      <c r="D63" s="401">
        <v>19582</v>
      </c>
      <c r="E63" s="401">
        <v>4069</v>
      </c>
      <c r="F63" s="401"/>
      <c r="G63" s="401">
        <v>2540</v>
      </c>
      <c r="H63" s="401">
        <v>6403</v>
      </c>
      <c r="I63" s="401">
        <v>266</v>
      </c>
      <c r="J63" s="401"/>
      <c r="K63" s="401"/>
      <c r="L63" s="401"/>
      <c r="M63" s="401"/>
      <c r="N63" s="402">
        <v>34462</v>
      </c>
      <c r="O63" s="399"/>
      <c r="P63" s="400" t="s">
        <v>6</v>
      </c>
      <c r="Q63" s="401">
        <v>155366</v>
      </c>
      <c r="R63" s="401">
        <v>48743</v>
      </c>
      <c r="S63" s="401">
        <v>87105</v>
      </c>
      <c r="T63" s="401">
        <v>39322</v>
      </c>
      <c r="U63" s="401">
        <v>2269</v>
      </c>
      <c r="V63" s="401">
        <v>6362</v>
      </c>
      <c r="W63" s="401">
        <v>4399</v>
      </c>
      <c r="X63" s="402">
        <v>304244</v>
      </c>
      <c r="Y63" s="403"/>
      <c r="Z63" s="403"/>
      <c r="AA63" s="389"/>
      <c r="AB63" s="389"/>
      <c r="AC63" s="389"/>
      <c r="AD63" s="389"/>
      <c r="AE63" s="389"/>
      <c r="AF63" s="389"/>
      <c r="AG63" s="389"/>
      <c r="AH63" s="389"/>
      <c r="AI63" s="389"/>
      <c r="AJ63" s="389"/>
      <c r="AK63" s="389"/>
      <c r="AL63" s="389"/>
      <c r="AM63" s="389"/>
      <c r="AN63" s="389"/>
      <c r="AO63" s="389"/>
      <c r="AP63" s="389"/>
      <c r="AQ63" s="389"/>
      <c r="AR63" s="389"/>
      <c r="AS63" s="389"/>
      <c r="AT63" s="389"/>
      <c r="AU63" s="389"/>
      <c r="AV63" s="389"/>
      <c r="AW63" s="389"/>
      <c r="AX63" s="389"/>
      <c r="AY63" s="389"/>
      <c r="AZ63" s="389"/>
      <c r="BA63" s="389"/>
      <c r="BB63" s="389"/>
      <c r="BC63" s="389"/>
      <c r="BD63" s="389"/>
    </row>
    <row r="64" spans="1:56" ht="10.5" customHeight="1">
      <c r="A64" s="399" t="s">
        <v>400</v>
      </c>
      <c r="B64" s="400" t="s">
        <v>4</v>
      </c>
      <c r="C64" s="401"/>
      <c r="D64" s="401"/>
      <c r="E64" s="401"/>
      <c r="F64" s="401"/>
      <c r="G64" s="401"/>
      <c r="H64" s="401"/>
      <c r="I64" s="401"/>
      <c r="J64" s="401"/>
      <c r="K64" s="401"/>
      <c r="L64" s="401"/>
      <c r="M64" s="401"/>
      <c r="N64" s="402">
        <v>0</v>
      </c>
      <c r="O64" s="399" t="s">
        <v>400</v>
      </c>
      <c r="P64" s="400" t="s">
        <v>4</v>
      </c>
      <c r="Q64" s="401"/>
      <c r="R64" s="401"/>
      <c r="S64" s="401"/>
      <c r="T64" s="401"/>
      <c r="U64" s="401"/>
      <c r="V64" s="401"/>
      <c r="W64" s="401"/>
      <c r="X64" s="402">
        <v>0</v>
      </c>
      <c r="Y64" s="403"/>
      <c r="Z64" s="403"/>
      <c r="AA64" s="389"/>
      <c r="AB64" s="389"/>
      <c r="AC64" s="389"/>
      <c r="AD64" s="389"/>
      <c r="AE64" s="389"/>
      <c r="AF64" s="389"/>
      <c r="AG64" s="389"/>
      <c r="AH64" s="389"/>
      <c r="AI64" s="389"/>
      <c r="AJ64" s="389"/>
      <c r="AK64" s="389"/>
      <c r="AL64" s="389"/>
      <c r="AM64" s="389"/>
      <c r="AN64" s="389"/>
      <c r="AO64" s="389"/>
      <c r="AP64" s="389"/>
      <c r="AQ64" s="389"/>
      <c r="AR64" s="389"/>
      <c r="AS64" s="389"/>
      <c r="AT64" s="389"/>
      <c r="AU64" s="389"/>
      <c r="AV64" s="389"/>
      <c r="AW64" s="389"/>
      <c r="AX64" s="389"/>
      <c r="AY64" s="389"/>
      <c r="AZ64" s="389"/>
      <c r="BA64" s="389"/>
      <c r="BB64" s="389"/>
      <c r="BC64" s="389"/>
      <c r="BD64" s="389"/>
    </row>
    <row r="65" spans="1:56" ht="10.5" customHeight="1">
      <c r="A65" s="399"/>
      <c r="B65" s="400" t="s">
        <v>385</v>
      </c>
      <c r="C65" s="401"/>
      <c r="D65" s="401"/>
      <c r="E65" s="401"/>
      <c r="F65" s="401"/>
      <c r="G65" s="401"/>
      <c r="H65" s="401"/>
      <c r="I65" s="401"/>
      <c r="J65" s="401"/>
      <c r="K65" s="401"/>
      <c r="L65" s="401"/>
      <c r="M65" s="401"/>
      <c r="N65" s="402">
        <v>0</v>
      </c>
      <c r="O65" s="399"/>
      <c r="P65" s="400" t="s">
        <v>385</v>
      </c>
      <c r="Q65" s="401"/>
      <c r="R65" s="401"/>
      <c r="S65" s="401"/>
      <c r="T65" s="401"/>
      <c r="U65" s="401"/>
      <c r="V65" s="401"/>
      <c r="W65" s="401"/>
      <c r="X65" s="402">
        <v>0</v>
      </c>
      <c r="Y65" s="389"/>
      <c r="Z65" s="389"/>
      <c r="AA65" s="389"/>
      <c r="AB65" s="389"/>
      <c r="AC65" s="389"/>
      <c r="AD65" s="389"/>
      <c r="AE65" s="389"/>
      <c r="AF65" s="389"/>
      <c r="AG65" s="389"/>
      <c r="AH65" s="389"/>
      <c r="AI65" s="389"/>
      <c r="AJ65" s="389"/>
      <c r="AK65" s="389"/>
      <c r="AL65" s="389"/>
      <c r="AM65" s="389"/>
      <c r="AN65" s="389"/>
      <c r="AO65" s="389"/>
      <c r="AP65" s="389"/>
      <c r="AQ65" s="389"/>
      <c r="AR65" s="389"/>
      <c r="AS65" s="389"/>
      <c r="AT65" s="389"/>
      <c r="AU65" s="389"/>
      <c r="AV65" s="389"/>
      <c r="AW65" s="389"/>
      <c r="AX65" s="389"/>
      <c r="AY65" s="389"/>
      <c r="AZ65" s="389"/>
      <c r="BA65" s="389"/>
      <c r="BB65" s="389"/>
      <c r="BC65" s="389"/>
      <c r="BD65" s="389"/>
    </row>
    <row r="66" spans="1:56" ht="10.5" customHeight="1">
      <c r="A66" s="399"/>
      <c r="B66" s="400" t="s">
        <v>5</v>
      </c>
      <c r="C66" s="401">
        <v>3148</v>
      </c>
      <c r="D66" s="401">
        <v>2118</v>
      </c>
      <c r="E66" s="401">
        <v>429</v>
      </c>
      <c r="F66" s="401"/>
      <c r="G66" s="401">
        <v>300</v>
      </c>
      <c r="H66" s="401"/>
      <c r="I66" s="401">
        <v>216</v>
      </c>
      <c r="J66" s="401"/>
      <c r="K66" s="401"/>
      <c r="L66" s="401"/>
      <c r="M66" s="401"/>
      <c r="N66" s="402">
        <v>4093</v>
      </c>
      <c r="O66" s="399"/>
      <c r="P66" s="400" t="s">
        <v>5</v>
      </c>
      <c r="Q66" s="401">
        <v>30261</v>
      </c>
      <c r="R66" s="401">
        <v>9642</v>
      </c>
      <c r="S66" s="401">
        <v>11097</v>
      </c>
      <c r="T66" s="401">
        <v>4385</v>
      </c>
      <c r="U66" s="401">
        <v>716</v>
      </c>
      <c r="V66" s="401"/>
      <c r="W66" s="401"/>
      <c r="X66" s="402">
        <v>51716</v>
      </c>
      <c r="Y66" s="389"/>
      <c r="Z66" s="389"/>
      <c r="AA66" s="389"/>
      <c r="AB66" s="389"/>
      <c r="AC66" s="389"/>
      <c r="AD66" s="389"/>
      <c r="AE66" s="389"/>
      <c r="AF66" s="389"/>
      <c r="AG66" s="389"/>
      <c r="AH66" s="389"/>
      <c r="AI66" s="389"/>
      <c r="AJ66" s="389"/>
      <c r="AK66" s="389"/>
      <c r="AL66" s="389"/>
      <c r="AM66" s="389"/>
      <c r="AN66" s="389"/>
      <c r="AO66" s="389"/>
      <c r="AP66" s="389"/>
      <c r="AQ66" s="389"/>
      <c r="AR66" s="389"/>
      <c r="AS66" s="389"/>
      <c r="AT66" s="389"/>
      <c r="AU66" s="389"/>
      <c r="AV66" s="389"/>
      <c r="AW66" s="389"/>
      <c r="AX66" s="389"/>
      <c r="AY66" s="389"/>
      <c r="AZ66" s="389"/>
      <c r="BA66" s="389"/>
      <c r="BB66" s="389"/>
      <c r="BC66" s="389"/>
      <c r="BD66" s="389"/>
    </row>
    <row r="67" spans="1:56" ht="10.5" customHeight="1">
      <c r="A67" s="399"/>
      <c r="B67" s="400" t="s">
        <v>6</v>
      </c>
      <c r="C67" s="401">
        <v>3251</v>
      </c>
      <c r="D67" s="401">
        <v>2118</v>
      </c>
      <c r="E67" s="401">
        <v>429</v>
      </c>
      <c r="F67" s="401"/>
      <c r="G67" s="401">
        <v>400</v>
      </c>
      <c r="H67" s="401"/>
      <c r="I67" s="401">
        <v>261</v>
      </c>
      <c r="J67" s="401"/>
      <c r="K67" s="401"/>
      <c r="L67" s="401"/>
      <c r="M67" s="401"/>
      <c r="N67" s="402">
        <v>4341</v>
      </c>
      <c r="O67" s="399"/>
      <c r="P67" s="400" t="s">
        <v>6</v>
      </c>
      <c r="Q67" s="401">
        <v>28012</v>
      </c>
      <c r="R67" s="401">
        <v>8923</v>
      </c>
      <c r="S67" s="401">
        <v>11855</v>
      </c>
      <c r="T67" s="401">
        <v>4385</v>
      </c>
      <c r="U67" s="401">
        <v>1336</v>
      </c>
      <c r="V67" s="401">
        <v>1557</v>
      </c>
      <c r="W67" s="401">
        <v>6295</v>
      </c>
      <c r="X67" s="402"/>
      <c r="Y67" s="389"/>
      <c r="Z67" s="389"/>
      <c r="AA67" s="389"/>
      <c r="AB67" s="389"/>
      <c r="AC67" s="389"/>
      <c r="AD67" s="389"/>
      <c r="AE67" s="389"/>
      <c r="AF67" s="389"/>
      <c r="AG67" s="389"/>
      <c r="AH67" s="389"/>
      <c r="AI67" s="389"/>
      <c r="AJ67" s="389"/>
      <c r="AK67" s="389"/>
      <c r="AL67" s="389"/>
      <c r="AM67" s="389"/>
      <c r="AN67" s="389"/>
      <c r="AO67" s="389"/>
      <c r="AP67" s="389"/>
      <c r="AQ67" s="389"/>
      <c r="AR67" s="389"/>
      <c r="AS67" s="389"/>
      <c r="AT67" s="389"/>
      <c r="AU67" s="389"/>
      <c r="AV67" s="389"/>
      <c r="AW67" s="389"/>
      <c r="AX67" s="389"/>
      <c r="AY67" s="389"/>
      <c r="AZ67" s="389"/>
      <c r="BA67" s="389"/>
      <c r="BB67" s="389"/>
      <c r="BC67" s="389"/>
      <c r="BD67" s="389"/>
    </row>
    <row r="68" spans="1:56" ht="10.5" customHeight="1">
      <c r="A68" s="405" t="s">
        <v>401</v>
      </c>
      <c r="B68" s="400" t="s">
        <v>4</v>
      </c>
      <c r="C68" s="407">
        <v>20742</v>
      </c>
      <c r="D68" s="407">
        <v>19583</v>
      </c>
      <c r="E68" s="407">
        <v>4069</v>
      </c>
      <c r="F68" s="407">
        <v>0</v>
      </c>
      <c r="G68" s="407">
        <v>123</v>
      </c>
      <c r="H68" s="407">
        <v>6403</v>
      </c>
      <c r="I68" s="407">
        <v>0</v>
      </c>
      <c r="J68" s="407">
        <v>0</v>
      </c>
      <c r="K68" s="407">
        <v>0</v>
      </c>
      <c r="L68" s="407">
        <v>0</v>
      </c>
      <c r="M68" s="407">
        <v>0</v>
      </c>
      <c r="N68" s="402">
        <v>31337</v>
      </c>
      <c r="O68" s="405" t="s">
        <v>401</v>
      </c>
      <c r="P68" s="400" t="s">
        <v>4</v>
      </c>
      <c r="Q68" s="407">
        <v>145214</v>
      </c>
      <c r="R68" s="407">
        <v>45972</v>
      </c>
      <c r="S68" s="407">
        <v>80666</v>
      </c>
      <c r="T68" s="407">
        <v>39322</v>
      </c>
      <c r="U68" s="407">
        <v>3016</v>
      </c>
      <c r="V68" s="407">
        <v>6216</v>
      </c>
      <c r="W68" s="407">
        <v>4000</v>
      </c>
      <c r="X68" s="402">
        <v>285084</v>
      </c>
      <c r="Y68" s="389"/>
      <c r="Z68" s="389"/>
      <c r="AA68" s="389"/>
      <c r="AB68" s="389"/>
      <c r="AC68" s="389"/>
      <c r="AD68" s="389"/>
      <c r="AE68" s="389"/>
      <c r="AF68" s="389"/>
      <c r="AG68" s="389"/>
      <c r="AH68" s="389"/>
      <c r="AI68" s="389"/>
      <c r="AJ68" s="389"/>
      <c r="AK68" s="389"/>
      <c r="AL68" s="389"/>
      <c r="AM68" s="389"/>
      <c r="AN68" s="389"/>
      <c r="AO68" s="389"/>
      <c r="AP68" s="389"/>
      <c r="AQ68" s="389"/>
      <c r="AR68" s="389"/>
      <c r="AS68" s="389"/>
      <c r="AT68" s="389"/>
      <c r="AU68" s="389"/>
      <c r="AV68" s="389"/>
      <c r="AW68" s="389"/>
      <c r="AX68" s="389"/>
      <c r="AY68" s="389"/>
      <c r="AZ68" s="389"/>
      <c r="BA68" s="389"/>
      <c r="BB68" s="389"/>
      <c r="BC68" s="389"/>
      <c r="BD68" s="389"/>
    </row>
    <row r="69" spans="1:56" ht="10.5" customHeight="1">
      <c r="A69" s="405"/>
      <c r="B69" s="400" t="s">
        <v>385</v>
      </c>
      <c r="C69" s="407">
        <v>21174</v>
      </c>
      <c r="D69" s="407">
        <v>19582</v>
      </c>
      <c r="E69" s="407">
        <v>4069</v>
      </c>
      <c r="F69" s="407">
        <v>0</v>
      </c>
      <c r="G69" s="407">
        <v>123</v>
      </c>
      <c r="H69" s="407">
        <v>6403</v>
      </c>
      <c r="I69" s="407">
        <v>0</v>
      </c>
      <c r="J69" s="407">
        <v>0</v>
      </c>
      <c r="K69" s="407">
        <v>0</v>
      </c>
      <c r="L69" s="407">
        <v>0</v>
      </c>
      <c r="M69" s="407">
        <v>0</v>
      </c>
      <c r="N69" s="402">
        <v>31769</v>
      </c>
      <c r="O69" s="405"/>
      <c r="P69" s="400" t="s">
        <v>385</v>
      </c>
      <c r="Q69" s="407">
        <v>145214</v>
      </c>
      <c r="R69" s="407">
        <v>45972</v>
      </c>
      <c r="S69" s="407">
        <v>81098</v>
      </c>
      <c r="T69" s="407">
        <v>39322</v>
      </c>
      <c r="U69" s="407">
        <v>3016</v>
      </c>
      <c r="V69" s="407">
        <v>6216</v>
      </c>
      <c r="W69" s="407">
        <v>4000</v>
      </c>
      <c r="X69" s="402">
        <v>285516</v>
      </c>
      <c r="Y69" s="389"/>
      <c r="Z69" s="389"/>
      <c r="AA69" s="389"/>
      <c r="AB69" s="389"/>
      <c r="AC69" s="389"/>
      <c r="AD69" s="389"/>
      <c r="AE69" s="389"/>
      <c r="AF69" s="389"/>
      <c r="AG69" s="389"/>
      <c r="AH69" s="389"/>
      <c r="AI69" s="389"/>
      <c r="AJ69" s="389"/>
      <c r="AK69" s="389"/>
      <c r="AL69" s="389"/>
      <c r="AM69" s="389"/>
      <c r="AN69" s="389"/>
      <c r="AO69" s="389"/>
      <c r="AP69" s="389"/>
      <c r="AQ69" s="389"/>
      <c r="AR69" s="389"/>
      <c r="AS69" s="389"/>
      <c r="AT69" s="389"/>
      <c r="AU69" s="389"/>
      <c r="AV69" s="389"/>
      <c r="AW69" s="389"/>
      <c r="AX69" s="389"/>
      <c r="AY69" s="389"/>
      <c r="AZ69" s="389"/>
      <c r="BA69" s="389"/>
      <c r="BB69" s="389"/>
      <c r="BC69" s="389"/>
      <c r="BD69" s="389"/>
    </row>
    <row r="70" spans="1:56" ht="10.5" customHeight="1">
      <c r="A70" s="405"/>
      <c r="B70" s="400" t="s">
        <v>5</v>
      </c>
      <c r="C70" s="407">
        <v>24322</v>
      </c>
      <c r="D70" s="407">
        <v>21700</v>
      </c>
      <c r="E70" s="407">
        <v>4498</v>
      </c>
      <c r="F70" s="407">
        <v>0</v>
      </c>
      <c r="G70" s="407">
        <v>750</v>
      </c>
      <c r="H70" s="407">
        <v>6403</v>
      </c>
      <c r="I70" s="407">
        <v>482</v>
      </c>
      <c r="J70" s="407">
        <v>0</v>
      </c>
      <c r="K70" s="407">
        <v>0</v>
      </c>
      <c r="L70" s="407">
        <v>0</v>
      </c>
      <c r="M70" s="407">
        <v>0</v>
      </c>
      <c r="N70" s="402">
        <v>36455</v>
      </c>
      <c r="O70" s="405"/>
      <c r="P70" s="400" t="s">
        <v>5</v>
      </c>
      <c r="Q70" s="407">
        <v>180994</v>
      </c>
      <c r="R70" s="407">
        <v>57284</v>
      </c>
      <c r="S70" s="407">
        <v>94614</v>
      </c>
      <c r="T70" s="407">
        <v>43707</v>
      </c>
      <c r="U70" s="407">
        <v>3732</v>
      </c>
      <c r="V70" s="407">
        <v>6362</v>
      </c>
      <c r="W70" s="407">
        <v>12537</v>
      </c>
      <c r="X70" s="402">
        <v>355523</v>
      </c>
      <c r="Y70" s="389"/>
      <c r="Z70" s="389"/>
      <c r="AA70" s="389"/>
      <c r="AB70" s="389"/>
      <c r="AC70" s="389"/>
      <c r="AD70" s="389"/>
      <c r="AE70" s="389"/>
      <c r="AF70" s="389"/>
      <c r="AG70" s="389"/>
      <c r="AH70" s="389"/>
      <c r="AI70" s="389"/>
      <c r="AJ70" s="389"/>
      <c r="AK70" s="389"/>
      <c r="AL70" s="389"/>
      <c r="AM70" s="389"/>
      <c r="AN70" s="389"/>
      <c r="AO70" s="389"/>
      <c r="AP70" s="389"/>
      <c r="AQ70" s="389"/>
      <c r="AR70" s="389"/>
      <c r="AS70" s="389"/>
      <c r="AT70" s="389"/>
      <c r="AU70" s="389"/>
      <c r="AV70" s="389"/>
      <c r="AW70" s="389"/>
      <c r="AX70" s="389"/>
      <c r="AY70" s="389"/>
      <c r="AZ70" s="389"/>
      <c r="BA70" s="389"/>
      <c r="BB70" s="389"/>
      <c r="BC70" s="389"/>
      <c r="BD70" s="389"/>
    </row>
    <row r="71" spans="1:56" ht="10.5" customHeight="1">
      <c r="A71" s="405"/>
      <c r="B71" s="406" t="s">
        <v>6</v>
      </c>
      <c r="C71" s="407">
        <v>24435</v>
      </c>
      <c r="D71" s="407">
        <v>21700</v>
      </c>
      <c r="E71" s="407">
        <v>4498</v>
      </c>
      <c r="F71" s="407">
        <v>0</v>
      </c>
      <c r="G71" s="407">
        <v>2940</v>
      </c>
      <c r="H71" s="407">
        <v>6403</v>
      </c>
      <c r="I71" s="407">
        <v>527</v>
      </c>
      <c r="J71" s="407">
        <v>0</v>
      </c>
      <c r="K71" s="407">
        <v>0</v>
      </c>
      <c r="L71" s="407">
        <v>0</v>
      </c>
      <c r="M71" s="407">
        <v>0</v>
      </c>
      <c r="N71" s="402">
        <v>38803</v>
      </c>
      <c r="O71" s="405"/>
      <c r="P71" s="406" t="s">
        <v>6</v>
      </c>
      <c r="Q71" s="407">
        <v>183378</v>
      </c>
      <c r="R71" s="407">
        <v>57666</v>
      </c>
      <c r="S71" s="407">
        <v>98960</v>
      </c>
      <c r="T71" s="407">
        <v>43707</v>
      </c>
      <c r="U71" s="407">
        <v>3605</v>
      </c>
      <c r="V71" s="407">
        <v>7919</v>
      </c>
      <c r="W71" s="407">
        <v>10694</v>
      </c>
      <c r="X71" s="402">
        <v>362222</v>
      </c>
      <c r="Y71" s="389"/>
      <c r="Z71" s="389"/>
      <c r="AA71" s="389"/>
      <c r="AB71" s="389"/>
      <c r="AC71" s="389"/>
      <c r="AD71" s="389"/>
      <c r="AE71" s="389"/>
      <c r="AF71" s="389"/>
      <c r="AG71" s="389"/>
      <c r="AH71" s="389"/>
      <c r="AI71" s="389"/>
      <c r="AJ71" s="389"/>
      <c r="AK71" s="389"/>
      <c r="AL71" s="389"/>
      <c r="AM71" s="389"/>
      <c r="AN71" s="389"/>
      <c r="AO71" s="389"/>
      <c r="AP71" s="389"/>
      <c r="AQ71" s="389"/>
      <c r="AR71" s="389"/>
      <c r="AS71" s="389"/>
      <c r="AT71" s="389"/>
      <c r="AU71" s="389"/>
      <c r="AV71" s="389"/>
      <c r="AW71" s="389"/>
      <c r="AX71" s="389"/>
      <c r="AY71" s="389"/>
      <c r="AZ71" s="389"/>
      <c r="BA71" s="389"/>
      <c r="BB71" s="389"/>
      <c r="BC71" s="389"/>
      <c r="BD71" s="389"/>
    </row>
    <row r="72" spans="1:56" ht="10.5" customHeight="1">
      <c r="A72" s="399" t="s">
        <v>402</v>
      </c>
      <c r="B72" s="400" t="s">
        <v>4</v>
      </c>
      <c r="C72" s="401">
        <v>3250</v>
      </c>
      <c r="D72" s="401"/>
      <c r="E72" s="401"/>
      <c r="F72" s="401"/>
      <c r="G72" s="401"/>
      <c r="H72" s="401"/>
      <c r="I72" s="401"/>
      <c r="J72" s="401"/>
      <c r="K72" s="401"/>
      <c r="L72" s="401"/>
      <c r="M72" s="401"/>
      <c r="N72" s="402">
        <v>3250</v>
      </c>
      <c r="O72" s="399" t="s">
        <v>402</v>
      </c>
      <c r="P72" s="400" t="s">
        <v>4</v>
      </c>
      <c r="Q72" s="401">
        <v>53146</v>
      </c>
      <c r="R72" s="401">
        <v>16867</v>
      </c>
      <c r="S72" s="401">
        <v>4836</v>
      </c>
      <c r="T72" s="401"/>
      <c r="U72" s="401"/>
      <c r="V72" s="401"/>
      <c r="W72" s="401"/>
      <c r="X72" s="402">
        <v>74849</v>
      </c>
      <c r="Y72" s="389"/>
      <c r="Z72" s="389"/>
      <c r="AA72" s="389"/>
      <c r="AB72" s="389"/>
      <c r="AC72" s="389"/>
      <c r="AD72" s="389"/>
      <c r="AE72" s="389"/>
      <c r="AF72" s="389"/>
      <c r="AG72" s="389"/>
      <c r="AH72" s="389"/>
      <c r="AI72" s="389"/>
      <c r="AJ72" s="389"/>
      <c r="AK72" s="389"/>
      <c r="AL72" s="389"/>
      <c r="AM72" s="389"/>
      <c r="AN72" s="389"/>
      <c r="AO72" s="389"/>
      <c r="AP72" s="389"/>
      <c r="AQ72" s="389"/>
      <c r="AR72" s="389"/>
      <c r="AS72" s="389"/>
      <c r="AT72" s="389"/>
      <c r="AU72" s="389"/>
      <c r="AV72" s="389"/>
      <c r="AW72" s="389"/>
      <c r="AX72" s="389"/>
      <c r="AY72" s="389"/>
      <c r="AZ72" s="389"/>
      <c r="BA72" s="389"/>
      <c r="BB72" s="389"/>
      <c r="BC72" s="389"/>
      <c r="BD72" s="389"/>
    </row>
    <row r="73" spans="1:56" ht="10.5" customHeight="1">
      <c r="A73" s="399"/>
      <c r="B73" s="400" t="s">
        <v>385</v>
      </c>
      <c r="C73" s="401">
        <v>3250</v>
      </c>
      <c r="D73" s="401"/>
      <c r="E73" s="401"/>
      <c r="F73" s="401"/>
      <c r="G73" s="401">
        <v>320</v>
      </c>
      <c r="H73" s="401"/>
      <c r="I73" s="401"/>
      <c r="J73" s="401"/>
      <c r="K73" s="401"/>
      <c r="L73" s="401">
        <v>219</v>
      </c>
      <c r="M73" s="401"/>
      <c r="N73" s="402">
        <v>3789</v>
      </c>
      <c r="O73" s="399"/>
      <c r="P73" s="400" t="s">
        <v>385</v>
      </c>
      <c r="Q73" s="401">
        <v>53236</v>
      </c>
      <c r="R73" s="401">
        <v>16896</v>
      </c>
      <c r="S73" s="401">
        <v>4936</v>
      </c>
      <c r="T73" s="401"/>
      <c r="U73" s="401"/>
      <c r="V73" s="401"/>
      <c r="W73" s="401"/>
      <c r="X73" s="402">
        <v>75068</v>
      </c>
      <c r="Y73" s="389"/>
      <c r="Z73" s="389"/>
      <c r="AA73" s="389"/>
      <c r="AB73" s="389"/>
      <c r="AC73" s="389"/>
      <c r="AD73" s="389"/>
      <c r="AE73" s="389"/>
      <c r="AF73" s="389"/>
      <c r="AG73" s="389"/>
      <c r="AH73" s="389"/>
      <c r="AI73" s="389"/>
      <c r="AJ73" s="389"/>
      <c r="AK73" s="389"/>
      <c r="AL73" s="389"/>
      <c r="AM73" s="389"/>
      <c r="AN73" s="389"/>
      <c r="AO73" s="389"/>
      <c r="AP73" s="389"/>
      <c r="AQ73" s="389"/>
      <c r="AR73" s="389"/>
      <c r="AS73" s="389"/>
      <c r="AT73" s="389"/>
      <c r="AU73" s="389"/>
      <c r="AV73" s="389"/>
      <c r="AW73" s="389"/>
      <c r="AX73" s="389"/>
      <c r="AY73" s="389"/>
      <c r="AZ73" s="389"/>
      <c r="BA73" s="389"/>
      <c r="BB73" s="389"/>
      <c r="BC73" s="389"/>
      <c r="BD73" s="389"/>
    </row>
    <row r="74" spans="1:56" ht="10.5" customHeight="1">
      <c r="A74" s="399"/>
      <c r="B74" s="400" t="s">
        <v>5</v>
      </c>
      <c r="C74" s="401">
        <v>3321</v>
      </c>
      <c r="D74" s="401"/>
      <c r="E74" s="401"/>
      <c r="F74" s="401"/>
      <c r="G74" s="401">
        <v>590</v>
      </c>
      <c r="H74" s="401">
        <v>250</v>
      </c>
      <c r="I74" s="401"/>
      <c r="J74" s="401"/>
      <c r="K74" s="401"/>
      <c r="L74" s="401">
        <v>219</v>
      </c>
      <c r="M74" s="401"/>
      <c r="N74" s="402">
        <v>4380</v>
      </c>
      <c r="O74" s="399"/>
      <c r="P74" s="400" t="s">
        <v>5</v>
      </c>
      <c r="Q74" s="401">
        <v>55231</v>
      </c>
      <c r="R74" s="401">
        <v>17522</v>
      </c>
      <c r="S74" s="401">
        <v>5950</v>
      </c>
      <c r="T74" s="401"/>
      <c r="U74" s="401"/>
      <c r="V74" s="401">
        <v>1805</v>
      </c>
      <c r="W74" s="401"/>
      <c r="X74" s="402">
        <v>80508</v>
      </c>
      <c r="Y74" s="389"/>
      <c r="Z74" s="389"/>
      <c r="AA74" s="389"/>
      <c r="AB74" s="389"/>
      <c r="AC74" s="389"/>
      <c r="AD74" s="389"/>
      <c r="AE74" s="389"/>
      <c r="AF74" s="389"/>
      <c r="AG74" s="389"/>
      <c r="AH74" s="389"/>
      <c r="AI74" s="389"/>
      <c r="AJ74" s="389"/>
      <c r="AK74" s="389"/>
      <c r="AL74" s="389"/>
      <c r="AM74" s="389"/>
      <c r="AN74" s="389"/>
      <c r="AO74" s="389"/>
      <c r="AP74" s="389"/>
      <c r="AQ74" s="389"/>
      <c r="AR74" s="389"/>
      <c r="AS74" s="389"/>
      <c r="AT74" s="389"/>
      <c r="AU74" s="389"/>
      <c r="AV74" s="389"/>
      <c r="AW74" s="389"/>
      <c r="AX74" s="389"/>
      <c r="AY74" s="389"/>
      <c r="AZ74" s="389"/>
      <c r="BA74" s="389"/>
      <c r="BB74" s="389"/>
      <c r="BC74" s="389"/>
      <c r="BD74" s="389"/>
    </row>
    <row r="75" spans="1:56" ht="10.5" customHeight="1">
      <c r="A75" s="399"/>
      <c r="B75" s="400" t="s">
        <v>6</v>
      </c>
      <c r="C75" s="401">
        <v>3331</v>
      </c>
      <c r="D75" s="401"/>
      <c r="E75" s="401"/>
      <c r="F75" s="401"/>
      <c r="G75" s="401">
        <v>590</v>
      </c>
      <c r="H75" s="401">
        <v>250</v>
      </c>
      <c r="I75" s="401"/>
      <c r="J75" s="401"/>
      <c r="K75" s="401"/>
      <c r="L75" s="401">
        <v>219</v>
      </c>
      <c r="M75" s="401"/>
      <c r="N75" s="402">
        <v>4390</v>
      </c>
      <c r="O75" s="399"/>
      <c r="P75" s="400" t="s">
        <v>6</v>
      </c>
      <c r="Q75" s="401">
        <v>55764</v>
      </c>
      <c r="R75" s="401">
        <v>17646</v>
      </c>
      <c r="S75" s="401">
        <v>7190</v>
      </c>
      <c r="T75" s="401"/>
      <c r="U75" s="401"/>
      <c r="V75" s="401">
        <v>1805</v>
      </c>
      <c r="W75" s="401"/>
      <c r="X75" s="402">
        <v>82405</v>
      </c>
      <c r="Y75" s="389"/>
      <c r="Z75" s="389"/>
      <c r="AA75" s="389"/>
      <c r="AB75" s="389"/>
      <c r="AC75" s="389"/>
      <c r="AD75" s="389"/>
      <c r="AE75" s="389"/>
      <c r="AF75" s="389"/>
      <c r="AG75" s="389"/>
      <c r="AH75" s="389"/>
      <c r="AI75" s="389"/>
      <c r="AJ75" s="389"/>
      <c r="AK75" s="389"/>
      <c r="AL75" s="389"/>
      <c r="AM75" s="389"/>
      <c r="AN75" s="389"/>
      <c r="AO75" s="389"/>
      <c r="AP75" s="389"/>
      <c r="AQ75" s="389"/>
      <c r="AR75" s="389"/>
      <c r="AS75" s="389"/>
      <c r="AT75" s="389"/>
      <c r="AU75" s="389"/>
      <c r="AV75" s="389"/>
      <c r="AW75" s="389"/>
      <c r="AX75" s="389"/>
      <c r="AY75" s="389"/>
      <c r="AZ75" s="389"/>
      <c r="BA75" s="389"/>
      <c r="BB75" s="389"/>
      <c r="BC75" s="389"/>
      <c r="BD75" s="389"/>
    </row>
    <row r="76" spans="1:56" ht="10.5" customHeight="1">
      <c r="A76" s="399" t="s">
        <v>403</v>
      </c>
      <c r="B76" s="400" t="s">
        <v>4</v>
      </c>
      <c r="C76" s="401">
        <v>1100</v>
      </c>
      <c r="D76" s="401"/>
      <c r="E76" s="401">
        <v>220</v>
      </c>
      <c r="F76" s="401"/>
      <c r="G76" s="401"/>
      <c r="H76" s="401"/>
      <c r="I76" s="401"/>
      <c r="J76" s="401"/>
      <c r="K76" s="401"/>
      <c r="L76" s="401"/>
      <c r="M76" s="401"/>
      <c r="N76" s="402">
        <v>1320</v>
      </c>
      <c r="O76" s="399" t="s">
        <v>403</v>
      </c>
      <c r="P76" s="400" t="s">
        <v>4</v>
      </c>
      <c r="Q76" s="401">
        <v>22402</v>
      </c>
      <c r="R76" s="401">
        <v>7173</v>
      </c>
      <c r="S76" s="401">
        <v>19639</v>
      </c>
      <c r="T76" s="401"/>
      <c r="U76" s="401"/>
      <c r="V76" s="401"/>
      <c r="W76" s="401"/>
      <c r="X76" s="402">
        <v>49214</v>
      </c>
      <c r="Y76" s="389"/>
      <c r="Z76" s="389"/>
      <c r="AA76" s="389"/>
      <c r="AB76" s="389"/>
      <c r="AC76" s="389"/>
      <c r="AD76" s="389"/>
      <c r="AE76" s="389"/>
      <c r="AF76" s="389"/>
      <c r="AG76" s="389"/>
      <c r="AH76" s="389"/>
      <c r="AI76" s="389"/>
      <c r="AJ76" s="389"/>
      <c r="AK76" s="389"/>
      <c r="AL76" s="389"/>
      <c r="AM76" s="389"/>
      <c r="AN76" s="389"/>
      <c r="AO76" s="389"/>
      <c r="AP76" s="389"/>
      <c r="AQ76" s="389"/>
      <c r="AR76" s="389"/>
      <c r="AS76" s="389"/>
      <c r="AT76" s="389"/>
      <c r="AU76" s="389"/>
      <c r="AV76" s="389"/>
      <c r="AW76" s="389"/>
      <c r="AX76" s="389"/>
      <c r="AY76" s="389"/>
      <c r="AZ76" s="389"/>
      <c r="BA76" s="389"/>
      <c r="BB76" s="389"/>
      <c r="BC76" s="389"/>
      <c r="BD76" s="389"/>
    </row>
    <row r="77" spans="1:56" ht="10.5" customHeight="1">
      <c r="A77" s="399"/>
      <c r="B77" s="400" t="s">
        <v>385</v>
      </c>
      <c r="C77" s="401">
        <v>1104</v>
      </c>
      <c r="D77" s="401"/>
      <c r="E77" s="401">
        <v>220</v>
      </c>
      <c r="F77" s="401"/>
      <c r="G77" s="401"/>
      <c r="H77" s="401"/>
      <c r="I77" s="401"/>
      <c r="J77" s="401"/>
      <c r="K77" s="401"/>
      <c r="L77" s="401"/>
      <c r="M77" s="401"/>
      <c r="N77" s="402">
        <v>1324</v>
      </c>
      <c r="O77" s="399"/>
      <c r="P77" s="400" t="s">
        <v>385</v>
      </c>
      <c r="Q77" s="401">
        <v>22402</v>
      </c>
      <c r="R77" s="401">
        <v>7173</v>
      </c>
      <c r="S77" s="401">
        <v>19643</v>
      </c>
      <c r="T77" s="401"/>
      <c r="U77" s="401"/>
      <c r="V77" s="401"/>
      <c r="W77" s="401"/>
      <c r="X77" s="402">
        <v>49218</v>
      </c>
      <c r="Y77" s="389"/>
      <c r="Z77" s="389"/>
      <c r="AA77" s="389"/>
      <c r="AB77" s="389"/>
      <c r="AC77" s="389"/>
      <c r="AD77" s="389"/>
      <c r="AE77" s="389"/>
      <c r="AF77" s="389"/>
      <c r="AG77" s="389"/>
      <c r="AH77" s="389"/>
      <c r="AI77" s="389"/>
      <c r="AJ77" s="389"/>
      <c r="AK77" s="389"/>
      <c r="AL77" s="389"/>
      <c r="AM77" s="389"/>
      <c r="AN77" s="389"/>
      <c r="AO77" s="389"/>
      <c r="AP77" s="389"/>
      <c r="AQ77" s="389"/>
      <c r="AR77" s="389"/>
      <c r="AS77" s="389"/>
      <c r="AT77" s="389"/>
      <c r="AU77" s="389"/>
      <c r="AV77" s="389"/>
      <c r="AW77" s="389"/>
      <c r="AX77" s="389"/>
      <c r="AY77" s="389"/>
      <c r="AZ77" s="389"/>
      <c r="BA77" s="389"/>
      <c r="BB77" s="389"/>
      <c r="BC77" s="389"/>
      <c r="BD77" s="389"/>
    </row>
    <row r="78" spans="1:56" ht="10.5" customHeight="1">
      <c r="A78" s="399"/>
      <c r="B78" s="400" t="s">
        <v>5</v>
      </c>
      <c r="C78" s="401">
        <v>1107</v>
      </c>
      <c r="D78" s="401"/>
      <c r="E78" s="401">
        <v>220</v>
      </c>
      <c r="F78" s="401"/>
      <c r="G78" s="401"/>
      <c r="H78" s="401"/>
      <c r="I78" s="401"/>
      <c r="J78" s="401">
        <v>1673</v>
      </c>
      <c r="K78" s="401"/>
      <c r="L78" s="401"/>
      <c r="M78" s="401"/>
      <c r="N78" s="402">
        <v>3000</v>
      </c>
      <c r="O78" s="399"/>
      <c r="P78" s="400" t="s">
        <v>5</v>
      </c>
      <c r="Q78" s="401">
        <v>23145</v>
      </c>
      <c r="R78" s="401">
        <v>7392</v>
      </c>
      <c r="S78" s="401">
        <v>20772</v>
      </c>
      <c r="T78" s="401"/>
      <c r="U78" s="401"/>
      <c r="V78" s="401">
        <v>2001</v>
      </c>
      <c r="W78" s="401"/>
      <c r="X78" s="402">
        <v>53310</v>
      </c>
      <c r="Y78" s="389"/>
      <c r="Z78" s="389"/>
      <c r="AA78" s="389"/>
      <c r="AB78" s="389"/>
      <c r="AC78" s="389"/>
      <c r="AD78" s="389"/>
      <c r="AE78" s="389"/>
      <c r="AF78" s="389"/>
      <c r="AG78" s="389"/>
      <c r="AH78" s="389"/>
      <c r="AI78" s="389"/>
      <c r="AJ78" s="389"/>
      <c r="AK78" s="389"/>
      <c r="AL78" s="389"/>
      <c r="AM78" s="389"/>
      <c r="AN78" s="389"/>
      <c r="AO78" s="389"/>
      <c r="AP78" s="389"/>
      <c r="AQ78" s="389"/>
      <c r="AR78" s="389"/>
      <c r="AS78" s="389"/>
      <c r="AT78" s="389"/>
      <c r="AU78" s="389"/>
      <c r="AV78" s="389"/>
      <c r="AW78" s="389"/>
      <c r="AX78" s="389"/>
      <c r="AY78" s="389"/>
      <c r="AZ78" s="389"/>
      <c r="BA78" s="389"/>
      <c r="BB78" s="389"/>
      <c r="BC78" s="389"/>
      <c r="BD78" s="389"/>
    </row>
    <row r="79" spans="1:56" ht="10.5" customHeight="1">
      <c r="A79" s="399"/>
      <c r="B79" s="400" t="s">
        <v>6</v>
      </c>
      <c r="C79" s="401">
        <v>1947</v>
      </c>
      <c r="D79" s="401"/>
      <c r="E79" s="401">
        <v>220</v>
      </c>
      <c r="F79" s="401"/>
      <c r="G79" s="401"/>
      <c r="H79" s="401"/>
      <c r="I79" s="401"/>
      <c r="J79" s="401">
        <v>1673</v>
      </c>
      <c r="K79" s="401"/>
      <c r="L79" s="401"/>
      <c r="M79" s="401"/>
      <c r="N79" s="402">
        <v>3840</v>
      </c>
      <c r="O79" s="399"/>
      <c r="P79" s="400" t="s">
        <v>6</v>
      </c>
      <c r="Q79" s="401">
        <v>23292</v>
      </c>
      <c r="R79" s="401">
        <v>7436</v>
      </c>
      <c r="S79" s="401">
        <v>21612</v>
      </c>
      <c r="T79" s="401"/>
      <c r="U79" s="401"/>
      <c r="V79" s="401">
        <v>2378</v>
      </c>
      <c r="W79" s="401"/>
      <c r="X79" s="402">
        <v>54718</v>
      </c>
      <c r="Y79" s="389"/>
      <c r="Z79" s="389"/>
      <c r="AA79" s="389"/>
      <c r="AB79" s="389"/>
      <c r="AC79" s="389"/>
      <c r="AD79" s="389"/>
      <c r="AE79" s="389"/>
      <c r="AF79" s="389"/>
      <c r="AG79" s="389"/>
      <c r="AH79" s="389"/>
      <c r="AI79" s="389"/>
      <c r="AJ79" s="389"/>
      <c r="AK79" s="389"/>
      <c r="AL79" s="389"/>
      <c r="AM79" s="389"/>
      <c r="AN79" s="389"/>
      <c r="AO79" s="389"/>
      <c r="AP79" s="389"/>
      <c r="AQ79" s="389"/>
      <c r="AR79" s="389"/>
      <c r="AS79" s="389"/>
      <c r="AT79" s="389"/>
      <c r="AU79" s="389"/>
      <c r="AV79" s="389"/>
      <c r="AW79" s="389"/>
      <c r="AX79" s="389"/>
      <c r="AY79" s="389"/>
      <c r="AZ79" s="389"/>
      <c r="BA79" s="389"/>
      <c r="BB79" s="389"/>
      <c r="BC79" s="389"/>
      <c r="BD79" s="389"/>
    </row>
    <row r="80" spans="1:56" ht="10.5" customHeight="1">
      <c r="A80" s="399" t="s">
        <v>404</v>
      </c>
      <c r="B80" s="400" t="s">
        <v>4</v>
      </c>
      <c r="C80" s="401">
        <v>9060</v>
      </c>
      <c r="D80" s="401">
        <v>6410</v>
      </c>
      <c r="E80" s="401">
        <v>270</v>
      </c>
      <c r="F80" s="401"/>
      <c r="G80" s="401"/>
      <c r="H80" s="401"/>
      <c r="I80" s="401">
        <v>1187</v>
      </c>
      <c r="J80" s="401">
        <v>3336</v>
      </c>
      <c r="K80" s="401"/>
      <c r="L80" s="401"/>
      <c r="M80" s="401"/>
      <c r="N80" s="402">
        <v>13853</v>
      </c>
      <c r="O80" s="399" t="s">
        <v>404</v>
      </c>
      <c r="P80" s="400" t="s">
        <v>4</v>
      </c>
      <c r="Q80" s="401">
        <v>99310</v>
      </c>
      <c r="R80" s="401">
        <v>30969</v>
      </c>
      <c r="S80" s="401">
        <v>35473</v>
      </c>
      <c r="T80" s="401">
        <v>11057</v>
      </c>
      <c r="U80" s="401"/>
      <c r="V80" s="401"/>
      <c r="W80" s="401"/>
      <c r="X80" s="402">
        <v>165752</v>
      </c>
      <c r="Y80" s="389"/>
      <c r="Z80" s="389"/>
      <c r="AA80" s="389"/>
      <c r="AB80" s="389"/>
      <c r="AC80" s="389"/>
      <c r="AD80" s="389"/>
      <c r="AE80" s="389"/>
      <c r="AF80" s="389"/>
      <c r="AG80" s="389"/>
      <c r="AH80" s="389"/>
      <c r="AI80" s="389"/>
      <c r="AJ80" s="389"/>
      <c r="AK80" s="389"/>
      <c r="AL80" s="389"/>
      <c r="AM80" s="389"/>
      <c r="AN80" s="389"/>
      <c r="AO80" s="389"/>
      <c r="AP80" s="389"/>
      <c r="AQ80" s="389"/>
      <c r="AR80" s="389"/>
      <c r="AS80" s="389"/>
      <c r="AT80" s="389"/>
      <c r="AU80" s="389"/>
      <c r="AV80" s="389"/>
      <c r="AW80" s="389"/>
      <c r="AX80" s="389"/>
      <c r="AY80" s="389"/>
      <c r="AZ80" s="389"/>
      <c r="BA80" s="389"/>
      <c r="BB80" s="389"/>
      <c r="BC80" s="389"/>
      <c r="BD80" s="389"/>
    </row>
    <row r="81" spans="1:56" ht="10.5" customHeight="1">
      <c r="A81" s="399"/>
      <c r="B81" s="400" t="s">
        <v>385</v>
      </c>
      <c r="C81" s="401">
        <v>8387</v>
      </c>
      <c r="D81" s="401">
        <v>5737</v>
      </c>
      <c r="E81" s="401">
        <v>943</v>
      </c>
      <c r="F81" s="401"/>
      <c r="G81" s="401">
        <v>2102</v>
      </c>
      <c r="H81" s="401"/>
      <c r="I81" s="401">
        <v>1187</v>
      </c>
      <c r="J81" s="401">
        <v>3336</v>
      </c>
      <c r="K81" s="401"/>
      <c r="L81" s="401">
        <v>150</v>
      </c>
      <c r="M81" s="401"/>
      <c r="N81" s="402">
        <v>16105</v>
      </c>
      <c r="O81" s="399"/>
      <c r="P81" s="400" t="s">
        <v>385</v>
      </c>
      <c r="Q81" s="401">
        <v>99756</v>
      </c>
      <c r="R81" s="401">
        <v>31109</v>
      </c>
      <c r="S81" s="401">
        <v>38157</v>
      </c>
      <c r="T81" s="401">
        <v>11057</v>
      </c>
      <c r="U81" s="401">
        <v>790</v>
      </c>
      <c r="V81" s="401"/>
      <c r="W81" s="401"/>
      <c r="X81" s="402">
        <v>169812</v>
      </c>
      <c r="Y81" s="403"/>
      <c r="Z81" s="403"/>
      <c r="AA81" s="404"/>
      <c r="AB81" s="404"/>
      <c r="AC81" s="404"/>
      <c r="AD81" s="404"/>
      <c r="AE81" s="404"/>
      <c r="AF81" s="404"/>
      <c r="AG81" s="404"/>
      <c r="AH81" s="404"/>
      <c r="AI81" s="404"/>
      <c r="AJ81" s="404"/>
      <c r="AK81" s="404"/>
      <c r="AL81" s="404"/>
      <c r="AM81" s="404"/>
      <c r="AN81" s="404"/>
      <c r="AO81" s="404"/>
      <c r="AP81" s="404"/>
      <c r="AQ81" s="404"/>
      <c r="AR81" s="404"/>
      <c r="AS81" s="404"/>
      <c r="AT81" s="404"/>
      <c r="AU81" s="404"/>
      <c r="AV81" s="404"/>
      <c r="AW81" s="404"/>
      <c r="AX81" s="404"/>
      <c r="AY81" s="404"/>
      <c r="AZ81" s="404"/>
      <c r="BA81" s="404"/>
      <c r="BB81" s="404"/>
      <c r="BC81" s="404"/>
      <c r="BD81" s="404"/>
    </row>
    <row r="82" spans="1:56" ht="10.5" customHeight="1">
      <c r="A82" s="399"/>
      <c r="B82" s="400" t="s">
        <v>5</v>
      </c>
      <c r="C82" s="401">
        <v>8387</v>
      </c>
      <c r="D82" s="401">
        <v>5737</v>
      </c>
      <c r="E82" s="401">
        <v>943</v>
      </c>
      <c r="F82" s="401"/>
      <c r="G82" s="401">
        <v>3516</v>
      </c>
      <c r="H82" s="401"/>
      <c r="I82" s="401">
        <v>1199</v>
      </c>
      <c r="J82" s="401">
        <v>3336</v>
      </c>
      <c r="K82" s="401"/>
      <c r="L82" s="401">
        <v>150</v>
      </c>
      <c r="M82" s="401"/>
      <c r="N82" s="402">
        <v>17531</v>
      </c>
      <c r="O82" s="399"/>
      <c r="P82" s="400" t="s">
        <v>5</v>
      </c>
      <c r="Q82" s="401">
        <v>103086</v>
      </c>
      <c r="R82" s="401">
        <v>32089</v>
      </c>
      <c r="S82" s="401">
        <v>41450</v>
      </c>
      <c r="T82" s="401">
        <v>11057</v>
      </c>
      <c r="U82" s="401">
        <v>790</v>
      </c>
      <c r="V82" s="401">
        <v>129</v>
      </c>
      <c r="W82" s="401"/>
      <c r="X82" s="402">
        <v>177544</v>
      </c>
      <c r="Y82" s="403"/>
      <c r="Z82" s="403"/>
      <c r="AA82" s="404"/>
      <c r="AB82" s="404"/>
      <c r="AC82" s="404"/>
      <c r="AD82" s="404"/>
      <c r="AE82" s="404"/>
      <c r="AF82" s="404"/>
      <c r="AG82" s="404"/>
      <c r="AH82" s="404"/>
      <c r="AI82" s="404"/>
      <c r="AJ82" s="404"/>
      <c r="AK82" s="404"/>
      <c r="AL82" s="404"/>
      <c r="AM82" s="404"/>
      <c r="AN82" s="404"/>
      <c r="AO82" s="404"/>
      <c r="AP82" s="404"/>
      <c r="AQ82" s="404"/>
      <c r="AR82" s="404"/>
      <c r="AS82" s="404"/>
      <c r="AT82" s="404"/>
      <c r="AU82" s="404"/>
      <c r="AV82" s="404"/>
      <c r="AW82" s="404"/>
      <c r="AX82" s="404"/>
      <c r="AY82" s="404"/>
      <c r="AZ82" s="404"/>
      <c r="BA82" s="404"/>
      <c r="BB82" s="404"/>
      <c r="BC82" s="404"/>
      <c r="BD82" s="404"/>
    </row>
    <row r="83" spans="1:56" ht="10.5" customHeight="1">
      <c r="A83" s="399"/>
      <c r="B83" s="400" t="s">
        <v>6</v>
      </c>
      <c r="C83" s="401">
        <v>8487</v>
      </c>
      <c r="D83" s="401">
        <v>5737</v>
      </c>
      <c r="E83" s="401">
        <v>943</v>
      </c>
      <c r="F83" s="401"/>
      <c r="G83" s="401">
        <v>3349</v>
      </c>
      <c r="H83" s="401"/>
      <c r="I83" s="401">
        <v>3727</v>
      </c>
      <c r="J83" s="401">
        <v>3336</v>
      </c>
      <c r="K83" s="401"/>
      <c r="L83" s="401">
        <v>150</v>
      </c>
      <c r="M83" s="401"/>
      <c r="N83" s="402">
        <v>19992</v>
      </c>
      <c r="O83" s="399"/>
      <c r="P83" s="400" t="s">
        <v>6</v>
      </c>
      <c r="Q83" s="401">
        <v>103853</v>
      </c>
      <c r="R83" s="401">
        <v>32330</v>
      </c>
      <c r="S83" s="401">
        <v>43365</v>
      </c>
      <c r="T83" s="401">
        <v>11057</v>
      </c>
      <c r="U83" s="401">
        <v>790</v>
      </c>
      <c r="V83" s="401">
        <v>3729</v>
      </c>
      <c r="W83" s="401"/>
      <c r="X83" s="402">
        <v>184067</v>
      </c>
      <c r="Y83" s="403"/>
      <c r="Z83" s="403"/>
      <c r="AA83" s="404"/>
      <c r="AB83" s="404"/>
      <c r="AC83" s="404"/>
      <c r="AD83" s="404"/>
      <c r="AE83" s="404"/>
      <c r="AF83" s="404"/>
      <c r="AG83" s="404"/>
      <c r="AH83" s="404"/>
      <c r="AI83" s="404"/>
      <c r="AJ83" s="404"/>
      <c r="AK83" s="404"/>
      <c r="AL83" s="404"/>
      <c r="AM83" s="404"/>
      <c r="AN83" s="404"/>
      <c r="AO83" s="404"/>
      <c r="AP83" s="404"/>
      <c r="AQ83" s="404"/>
      <c r="AR83" s="404"/>
      <c r="AS83" s="404"/>
      <c r="AT83" s="404"/>
      <c r="AU83" s="404"/>
      <c r="AV83" s="404"/>
      <c r="AW83" s="404"/>
      <c r="AX83" s="404"/>
      <c r="AY83" s="404"/>
      <c r="AZ83" s="404"/>
      <c r="BA83" s="404"/>
      <c r="BB83" s="404"/>
      <c r="BC83" s="404"/>
      <c r="BD83" s="404"/>
    </row>
    <row r="84" spans="1:56" ht="10.5" customHeight="1">
      <c r="A84" s="399" t="s">
        <v>161</v>
      </c>
      <c r="B84" s="400" t="s">
        <v>4</v>
      </c>
      <c r="C84" s="401">
        <v>544</v>
      </c>
      <c r="D84" s="401"/>
      <c r="E84" s="401">
        <v>2609</v>
      </c>
      <c r="F84" s="401"/>
      <c r="G84" s="401"/>
      <c r="H84" s="401"/>
      <c r="I84" s="401"/>
      <c r="J84" s="401"/>
      <c r="K84" s="401"/>
      <c r="L84" s="401"/>
      <c r="M84" s="401"/>
      <c r="N84" s="402">
        <v>3153</v>
      </c>
      <c r="O84" s="399" t="s">
        <v>161</v>
      </c>
      <c r="P84" s="400" t="s">
        <v>4</v>
      </c>
      <c r="Q84" s="401">
        <v>20070</v>
      </c>
      <c r="R84" s="401">
        <v>6368</v>
      </c>
      <c r="S84" s="401">
        <v>3720</v>
      </c>
      <c r="T84" s="401"/>
      <c r="U84" s="401"/>
      <c r="V84" s="401"/>
      <c r="W84" s="401"/>
      <c r="X84" s="402">
        <v>30158</v>
      </c>
      <c r="Y84" s="403"/>
      <c r="Z84" s="403"/>
      <c r="AA84" s="404"/>
      <c r="AB84" s="404"/>
      <c r="AC84" s="404"/>
      <c r="AD84" s="404"/>
      <c r="AE84" s="404"/>
      <c r="AF84" s="404"/>
      <c r="AG84" s="404"/>
      <c r="AH84" s="404"/>
      <c r="AI84" s="404"/>
      <c r="AJ84" s="404"/>
      <c r="AK84" s="404"/>
      <c r="AL84" s="404"/>
      <c r="AM84" s="404"/>
      <c r="AN84" s="404"/>
      <c r="AO84" s="404"/>
      <c r="AP84" s="404"/>
      <c r="AQ84" s="404"/>
      <c r="AR84" s="404"/>
      <c r="AS84" s="404"/>
      <c r="AT84" s="404"/>
      <c r="AU84" s="404"/>
      <c r="AV84" s="404"/>
      <c r="AW84" s="404"/>
      <c r="AX84" s="404"/>
      <c r="AY84" s="404"/>
      <c r="AZ84" s="404"/>
      <c r="BA84" s="404"/>
      <c r="BB84" s="404"/>
      <c r="BC84" s="404"/>
      <c r="BD84" s="404"/>
    </row>
    <row r="85" spans="1:56" ht="10.5" customHeight="1">
      <c r="A85" s="399"/>
      <c r="B85" s="400" t="s">
        <v>385</v>
      </c>
      <c r="C85" s="401">
        <v>544</v>
      </c>
      <c r="D85" s="401"/>
      <c r="E85" s="401">
        <v>2609</v>
      </c>
      <c r="F85" s="401"/>
      <c r="G85" s="401"/>
      <c r="H85" s="401"/>
      <c r="I85" s="401"/>
      <c r="J85" s="401"/>
      <c r="K85" s="401"/>
      <c r="L85" s="401"/>
      <c r="M85" s="401"/>
      <c r="N85" s="402">
        <v>3153</v>
      </c>
      <c r="O85" s="399"/>
      <c r="P85" s="400" t="s">
        <v>385</v>
      </c>
      <c r="Q85" s="401">
        <v>20070</v>
      </c>
      <c r="R85" s="401">
        <v>6368</v>
      </c>
      <c r="S85" s="401">
        <v>3720</v>
      </c>
      <c r="T85" s="401"/>
      <c r="U85" s="401"/>
      <c r="V85" s="401"/>
      <c r="W85" s="401"/>
      <c r="X85" s="402">
        <v>30158</v>
      </c>
      <c r="Y85" s="403"/>
      <c r="Z85" s="403"/>
      <c r="AA85" s="404"/>
      <c r="AB85" s="404"/>
      <c r="AC85" s="404"/>
      <c r="AD85" s="404"/>
      <c r="AE85" s="404"/>
      <c r="AF85" s="404"/>
      <c r="AG85" s="404"/>
      <c r="AH85" s="404"/>
      <c r="AI85" s="404"/>
      <c r="AJ85" s="404"/>
      <c r="AK85" s="404"/>
      <c r="AL85" s="404"/>
      <c r="AM85" s="404"/>
      <c r="AN85" s="404"/>
      <c r="AO85" s="404"/>
      <c r="AP85" s="404"/>
      <c r="AQ85" s="404"/>
      <c r="AR85" s="404"/>
      <c r="AS85" s="404"/>
      <c r="AT85" s="404"/>
      <c r="AU85" s="404"/>
      <c r="AV85" s="404"/>
      <c r="AW85" s="404"/>
      <c r="AX85" s="404"/>
      <c r="AY85" s="404"/>
      <c r="AZ85" s="404"/>
      <c r="BA85" s="404"/>
      <c r="BB85" s="404"/>
      <c r="BC85" s="404"/>
      <c r="BD85" s="404"/>
    </row>
    <row r="86" spans="1:56" ht="10.5" customHeight="1">
      <c r="A86" s="399"/>
      <c r="B86" s="400" t="s">
        <v>5</v>
      </c>
      <c r="C86" s="401">
        <v>544</v>
      </c>
      <c r="D86" s="401"/>
      <c r="E86" s="401">
        <v>2609</v>
      </c>
      <c r="F86" s="401"/>
      <c r="G86" s="401"/>
      <c r="H86" s="401"/>
      <c r="I86" s="401"/>
      <c r="J86" s="401"/>
      <c r="K86" s="401"/>
      <c r="L86" s="401"/>
      <c r="M86" s="401"/>
      <c r="N86" s="402">
        <v>3153</v>
      </c>
      <c r="O86" s="399"/>
      <c r="P86" s="400" t="s">
        <v>5</v>
      </c>
      <c r="Q86" s="401">
        <v>26538</v>
      </c>
      <c r="R86" s="401">
        <v>8428</v>
      </c>
      <c r="S86" s="401">
        <v>3720</v>
      </c>
      <c r="T86" s="401"/>
      <c r="U86" s="401"/>
      <c r="V86" s="401"/>
      <c r="W86" s="401"/>
      <c r="X86" s="402">
        <v>38686</v>
      </c>
      <c r="Y86" s="403"/>
      <c r="Z86" s="403"/>
      <c r="AA86" s="404"/>
      <c r="AB86" s="404"/>
      <c r="AC86" s="404"/>
      <c r="AD86" s="404"/>
      <c r="AE86" s="404"/>
      <c r="AF86" s="404"/>
      <c r="AG86" s="404"/>
      <c r="AH86" s="404"/>
      <c r="AI86" s="404"/>
      <c r="AJ86" s="404"/>
      <c r="AK86" s="404"/>
      <c r="AL86" s="404"/>
      <c r="AM86" s="404"/>
      <c r="AN86" s="404"/>
      <c r="AO86" s="404"/>
      <c r="AP86" s="404"/>
      <c r="AQ86" s="404"/>
      <c r="AR86" s="404"/>
      <c r="AS86" s="404"/>
      <c r="AT86" s="404"/>
      <c r="AU86" s="404"/>
      <c r="AV86" s="404"/>
      <c r="AW86" s="404"/>
      <c r="AX86" s="404"/>
      <c r="AY86" s="404"/>
      <c r="AZ86" s="404"/>
      <c r="BA86" s="404"/>
      <c r="BB86" s="404"/>
      <c r="BC86" s="404"/>
      <c r="BD86" s="404"/>
    </row>
    <row r="87" spans="1:56" ht="10.5" customHeight="1">
      <c r="A87" s="399"/>
      <c r="B87" s="400" t="s">
        <v>6</v>
      </c>
      <c r="C87" s="401">
        <v>544</v>
      </c>
      <c r="D87" s="401"/>
      <c r="E87" s="401">
        <v>2609</v>
      </c>
      <c r="F87" s="401">
        <v>222</v>
      </c>
      <c r="G87" s="401"/>
      <c r="H87" s="401"/>
      <c r="I87" s="401"/>
      <c r="J87" s="401"/>
      <c r="K87" s="401"/>
      <c r="L87" s="401"/>
      <c r="M87" s="401"/>
      <c r="N87" s="402">
        <v>3375</v>
      </c>
      <c r="O87" s="399"/>
      <c r="P87" s="400" t="s">
        <v>6</v>
      </c>
      <c r="Q87" s="401">
        <v>19707</v>
      </c>
      <c r="R87" s="401">
        <v>6378</v>
      </c>
      <c r="S87" s="401">
        <v>5064</v>
      </c>
      <c r="T87" s="401"/>
      <c r="U87" s="401"/>
      <c r="V87" s="401">
        <v>222</v>
      </c>
      <c r="W87" s="401"/>
      <c r="X87" s="402">
        <v>31371</v>
      </c>
      <c r="Y87" s="403"/>
      <c r="Z87" s="403"/>
      <c r="AA87" s="404"/>
      <c r="AB87" s="404"/>
      <c r="AC87" s="404"/>
      <c r="AD87" s="404"/>
      <c r="AE87" s="404"/>
      <c r="AF87" s="404"/>
      <c r="AG87" s="404"/>
      <c r="AH87" s="404"/>
      <c r="AI87" s="404"/>
      <c r="AJ87" s="404"/>
      <c r="AK87" s="404"/>
      <c r="AL87" s="404"/>
      <c r="AM87" s="404"/>
      <c r="AN87" s="404"/>
      <c r="AO87" s="404"/>
      <c r="AP87" s="404"/>
      <c r="AQ87" s="404"/>
      <c r="AR87" s="404"/>
      <c r="AS87" s="404"/>
      <c r="AT87" s="404"/>
      <c r="AU87" s="404"/>
      <c r="AV87" s="404"/>
      <c r="AW87" s="404"/>
      <c r="AX87" s="404"/>
      <c r="AY87" s="404"/>
      <c r="AZ87" s="404"/>
      <c r="BA87" s="404"/>
      <c r="BB87" s="404"/>
      <c r="BC87" s="404"/>
      <c r="BD87" s="404"/>
    </row>
    <row r="88" spans="1:56" ht="10.5" customHeight="1">
      <c r="A88" s="409" t="s">
        <v>405</v>
      </c>
      <c r="B88" s="406" t="s">
        <v>4</v>
      </c>
      <c r="C88" s="407">
        <v>107772</v>
      </c>
      <c r="D88" s="407">
        <v>79552</v>
      </c>
      <c r="E88" s="407">
        <v>15021</v>
      </c>
      <c r="F88" s="407">
        <v>0</v>
      </c>
      <c r="G88" s="407">
        <v>2907</v>
      </c>
      <c r="H88" s="407">
        <v>8285</v>
      </c>
      <c r="I88" s="407">
        <v>1187</v>
      </c>
      <c r="J88" s="407">
        <v>3336</v>
      </c>
      <c r="K88" s="407">
        <v>0</v>
      </c>
      <c r="L88" s="407">
        <v>0</v>
      </c>
      <c r="M88" s="407">
        <v>0</v>
      </c>
      <c r="N88" s="402">
        <v>138508</v>
      </c>
      <c r="O88" s="409" t="s">
        <v>405</v>
      </c>
      <c r="P88" s="406" t="s">
        <v>4</v>
      </c>
      <c r="Q88" s="407">
        <v>912703</v>
      </c>
      <c r="R88" s="407">
        <v>288166</v>
      </c>
      <c r="S88" s="407">
        <v>361776</v>
      </c>
      <c r="T88" s="407">
        <v>136605</v>
      </c>
      <c r="U88" s="407">
        <v>8565</v>
      </c>
      <c r="V88" s="407">
        <v>7816</v>
      </c>
      <c r="W88" s="407">
        <v>36700</v>
      </c>
      <c r="X88" s="402">
        <v>1615726</v>
      </c>
      <c r="Y88" s="410"/>
      <c r="Z88" s="408"/>
      <c r="AA88" s="411"/>
      <c r="AB88" s="411"/>
      <c r="AC88" s="411"/>
      <c r="AD88" s="411"/>
      <c r="AE88" s="411"/>
      <c r="AF88" s="411"/>
      <c r="AG88" s="411"/>
      <c r="AH88" s="411"/>
      <c r="AI88" s="411"/>
      <c r="AJ88" s="411"/>
      <c r="AK88" s="411"/>
      <c r="AL88" s="411"/>
      <c r="AM88" s="411"/>
      <c r="AN88" s="411"/>
      <c r="AO88" s="411"/>
      <c r="AP88" s="411"/>
      <c r="AQ88" s="411"/>
      <c r="AR88" s="411"/>
      <c r="AS88" s="411"/>
      <c r="AT88" s="411"/>
      <c r="AU88" s="411"/>
      <c r="AV88" s="411"/>
      <c r="AW88" s="411"/>
      <c r="AX88" s="411"/>
      <c r="AY88" s="411"/>
      <c r="AZ88" s="411"/>
      <c r="BA88" s="411"/>
      <c r="BB88" s="411"/>
      <c r="BC88" s="411"/>
      <c r="BD88" s="411"/>
    </row>
    <row r="89" spans="1:56" ht="10.5" customHeight="1">
      <c r="A89" s="409"/>
      <c r="B89" s="406" t="s">
        <v>385</v>
      </c>
      <c r="C89" s="407">
        <v>105110</v>
      </c>
      <c r="D89" s="407">
        <v>75885</v>
      </c>
      <c r="E89" s="407">
        <v>18688</v>
      </c>
      <c r="F89" s="407">
        <v>0</v>
      </c>
      <c r="G89" s="407">
        <v>5579</v>
      </c>
      <c r="H89" s="407">
        <v>8285</v>
      </c>
      <c r="I89" s="407">
        <v>1327</v>
      </c>
      <c r="J89" s="407">
        <v>3336</v>
      </c>
      <c r="K89" s="407">
        <v>0</v>
      </c>
      <c r="L89" s="407">
        <v>1477</v>
      </c>
      <c r="M89" s="407">
        <v>0</v>
      </c>
      <c r="N89" s="402">
        <v>143802</v>
      </c>
      <c r="O89" s="409"/>
      <c r="P89" s="406" t="s">
        <v>385</v>
      </c>
      <c r="Q89" s="407">
        <v>913887</v>
      </c>
      <c r="R89" s="407">
        <v>288545</v>
      </c>
      <c r="S89" s="407">
        <v>365955</v>
      </c>
      <c r="T89" s="407">
        <v>136605</v>
      </c>
      <c r="U89" s="407">
        <v>9355</v>
      </c>
      <c r="V89" s="407">
        <v>8123</v>
      </c>
      <c r="W89" s="407">
        <v>36700</v>
      </c>
      <c r="X89" s="402">
        <v>1622565</v>
      </c>
      <c r="Y89" s="412"/>
      <c r="Z89" s="412"/>
      <c r="AA89" s="412"/>
      <c r="AB89" s="412"/>
      <c r="AC89" s="412"/>
      <c r="AD89" s="412"/>
      <c r="AE89" s="412"/>
      <c r="AF89" s="412"/>
      <c r="AG89" s="412"/>
      <c r="AH89" s="412"/>
      <c r="AI89" s="412"/>
      <c r="AJ89" s="412"/>
      <c r="AK89" s="412"/>
      <c r="AL89" s="412"/>
      <c r="AM89" s="412"/>
      <c r="AN89" s="412"/>
      <c r="AO89" s="412"/>
      <c r="AP89" s="412"/>
      <c r="AQ89" s="412"/>
      <c r="AR89" s="412"/>
      <c r="AS89" s="412"/>
      <c r="AT89" s="412"/>
      <c r="AU89" s="412"/>
      <c r="AV89" s="412"/>
      <c r="AW89" s="412"/>
      <c r="AX89" s="412"/>
      <c r="AY89" s="412"/>
      <c r="AZ89" s="412"/>
      <c r="BA89" s="412"/>
      <c r="BB89" s="412"/>
      <c r="BC89" s="412"/>
      <c r="BD89" s="412"/>
    </row>
    <row r="90" spans="1:56" ht="10.5" customHeight="1">
      <c r="A90" s="409"/>
      <c r="B90" s="406" t="s">
        <v>5</v>
      </c>
      <c r="C90" s="407">
        <v>105725</v>
      </c>
      <c r="D90" s="407">
        <v>75885</v>
      </c>
      <c r="E90" s="407">
        <v>18688</v>
      </c>
      <c r="F90" s="407">
        <v>0</v>
      </c>
      <c r="G90" s="407">
        <v>9105</v>
      </c>
      <c r="H90" s="407">
        <v>9367</v>
      </c>
      <c r="I90" s="407">
        <v>4399</v>
      </c>
      <c r="J90" s="407">
        <v>5009</v>
      </c>
      <c r="K90" s="407">
        <v>0</v>
      </c>
      <c r="L90" s="407">
        <v>1477</v>
      </c>
      <c r="M90" s="407">
        <v>0</v>
      </c>
      <c r="N90" s="402">
        <v>153770</v>
      </c>
      <c r="O90" s="409"/>
      <c r="P90" s="406" t="s">
        <v>5</v>
      </c>
      <c r="Q90" s="407">
        <v>953133</v>
      </c>
      <c r="R90" s="407">
        <v>300417</v>
      </c>
      <c r="S90" s="407">
        <v>379218</v>
      </c>
      <c r="T90" s="407">
        <v>136605</v>
      </c>
      <c r="U90" s="407">
        <v>9355</v>
      </c>
      <c r="V90" s="407">
        <v>16402</v>
      </c>
      <c r="W90" s="407">
        <v>45237</v>
      </c>
      <c r="X90" s="402">
        <v>1703762</v>
      </c>
      <c r="Y90" s="403"/>
      <c r="Z90" s="403"/>
      <c r="AA90" s="404"/>
      <c r="AB90" s="404"/>
      <c r="AC90" s="404"/>
      <c r="AD90" s="404"/>
      <c r="AE90" s="404"/>
      <c r="AF90" s="404"/>
      <c r="AG90" s="404"/>
      <c r="AH90" s="404"/>
      <c r="AI90" s="404"/>
      <c r="AJ90" s="404"/>
      <c r="AK90" s="404"/>
      <c r="AL90" s="404"/>
      <c r="AM90" s="404"/>
      <c r="AN90" s="404"/>
      <c r="AO90" s="404"/>
      <c r="AP90" s="404"/>
      <c r="AQ90" s="404"/>
      <c r="AR90" s="404"/>
      <c r="AS90" s="404"/>
      <c r="AT90" s="404"/>
      <c r="AU90" s="404"/>
      <c r="AV90" s="404"/>
      <c r="AW90" s="404"/>
      <c r="AX90" s="404"/>
      <c r="AY90" s="404"/>
      <c r="AZ90" s="404"/>
      <c r="BA90" s="404"/>
      <c r="BB90" s="404"/>
      <c r="BC90" s="404"/>
      <c r="BD90" s="404"/>
    </row>
    <row r="91" spans="1:56" ht="10.5" customHeight="1">
      <c r="A91" s="409"/>
      <c r="B91" s="413" t="s">
        <v>6</v>
      </c>
      <c r="C91" s="414">
        <v>107137</v>
      </c>
      <c r="D91" s="414">
        <v>75885</v>
      </c>
      <c r="E91" s="414">
        <v>18688</v>
      </c>
      <c r="F91" s="414">
        <v>222</v>
      </c>
      <c r="G91" s="414">
        <v>11188</v>
      </c>
      <c r="H91" s="414">
        <v>9367</v>
      </c>
      <c r="I91" s="414">
        <v>7047</v>
      </c>
      <c r="J91" s="414">
        <v>5009</v>
      </c>
      <c r="K91" s="414">
        <v>0</v>
      </c>
      <c r="L91" s="414">
        <v>1477</v>
      </c>
      <c r="M91" s="414">
        <v>0</v>
      </c>
      <c r="N91" s="415">
        <v>160135</v>
      </c>
      <c r="O91" s="409"/>
      <c r="P91" s="413" t="s">
        <v>6</v>
      </c>
      <c r="Q91" s="414">
        <v>954786</v>
      </c>
      <c r="R91" s="414">
        <v>299935</v>
      </c>
      <c r="S91" s="414">
        <v>394577</v>
      </c>
      <c r="T91" s="414">
        <v>136605</v>
      </c>
      <c r="U91" s="414">
        <v>7858</v>
      </c>
      <c r="V91" s="414">
        <v>22758</v>
      </c>
      <c r="W91" s="414">
        <v>43261</v>
      </c>
      <c r="X91" s="415">
        <v>1723175</v>
      </c>
      <c r="Y91" s="416"/>
      <c r="Z91" s="416"/>
      <c r="AA91" s="416"/>
      <c r="AB91" s="416"/>
      <c r="AC91" s="416"/>
      <c r="AD91" s="416"/>
      <c r="AE91" s="416"/>
      <c r="AF91" s="416"/>
      <c r="AG91" s="416"/>
      <c r="AH91" s="416"/>
      <c r="AI91" s="416"/>
      <c r="AJ91" s="416"/>
      <c r="AK91" s="416"/>
      <c r="AL91" s="416"/>
      <c r="AM91" s="416"/>
      <c r="AN91" s="416"/>
      <c r="AO91" s="416"/>
      <c r="AP91" s="416"/>
      <c r="AQ91" s="416"/>
      <c r="AR91" s="416"/>
      <c r="AS91" s="416"/>
      <c r="AT91" s="416"/>
      <c r="AU91" s="416"/>
      <c r="AV91" s="416"/>
      <c r="AW91" s="416"/>
      <c r="AX91" s="416"/>
      <c r="AY91" s="416"/>
      <c r="AZ91" s="416"/>
      <c r="BA91" s="416"/>
      <c r="BB91" s="416"/>
      <c r="BC91" s="416"/>
      <c r="BD91" s="416"/>
    </row>
  </sheetData>
  <sheetProtection selectLockedCells="1" selectUnlockedCells="1"/>
  <mergeCells count="60">
    <mergeCell ref="A1:N1"/>
    <mergeCell ref="Q1:X1"/>
    <mergeCell ref="A2:B3"/>
    <mergeCell ref="C2:C3"/>
    <mergeCell ref="D2:D3"/>
    <mergeCell ref="E2:E3"/>
    <mergeCell ref="F2:F3"/>
    <mergeCell ref="G2:H2"/>
    <mergeCell ref="I2:J2"/>
    <mergeCell ref="K2:K3"/>
    <mergeCell ref="L2:M2"/>
    <mergeCell ref="N2:N3"/>
    <mergeCell ref="O2:P3"/>
    <mergeCell ref="Q2:U2"/>
    <mergeCell ref="V2:W2"/>
    <mergeCell ref="X2:X3"/>
    <mergeCell ref="A4:A7"/>
    <mergeCell ref="O4:O7"/>
    <mergeCell ref="A8:A11"/>
    <mergeCell ref="O8:O11"/>
    <mergeCell ref="A12:A15"/>
    <mergeCell ref="O12:O15"/>
    <mergeCell ref="A16:A19"/>
    <mergeCell ref="O16:O19"/>
    <mergeCell ref="A20:A23"/>
    <mergeCell ref="O20:O23"/>
    <mergeCell ref="A24:A27"/>
    <mergeCell ref="O24:O27"/>
    <mergeCell ref="A28:A31"/>
    <mergeCell ref="O28:O31"/>
    <mergeCell ref="A32:A35"/>
    <mergeCell ref="O32:O35"/>
    <mergeCell ref="A36:A39"/>
    <mergeCell ref="O36:O39"/>
    <mergeCell ref="A40:A43"/>
    <mergeCell ref="O40:O43"/>
    <mergeCell ref="A44:A47"/>
    <mergeCell ref="O44:O47"/>
    <mergeCell ref="A48:A51"/>
    <mergeCell ref="O48:O51"/>
    <mergeCell ref="A52:A55"/>
    <mergeCell ref="O52:O55"/>
    <mergeCell ref="A56:A59"/>
    <mergeCell ref="O56:O59"/>
    <mergeCell ref="A60:A63"/>
    <mergeCell ref="O60:O63"/>
    <mergeCell ref="A64:A67"/>
    <mergeCell ref="O64:O67"/>
    <mergeCell ref="A68:A71"/>
    <mergeCell ref="O68:O71"/>
    <mergeCell ref="A72:A75"/>
    <mergeCell ref="O72:O75"/>
    <mergeCell ref="A76:A79"/>
    <mergeCell ref="O76:O79"/>
    <mergeCell ref="A80:A83"/>
    <mergeCell ref="O80:O83"/>
    <mergeCell ref="A84:A87"/>
    <mergeCell ref="O84:O87"/>
    <mergeCell ref="A88:A91"/>
    <mergeCell ref="O88:O91"/>
  </mergeCells>
  <printOptions horizontalCentered="1"/>
  <pageMargins left="0.1701388888888889" right="0.1597222222222222" top="0.31527777777777777" bottom="0.1798611111111111" header="0.15763888888888888" footer="0.5118055555555555"/>
  <pageSetup horizontalDpi="300" verticalDpi="300" orientation="portrait" paperSize="9" scale="75"/>
  <headerFooter alignWithMargins="0">
    <oddHeader>&amp;L&amp;8 5. sz. melléklet</oddHeader>
  </headerFooter>
  <colBreaks count="1" manualBreakCount="1">
    <brk id="14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G65"/>
  <sheetViews>
    <sheetView workbookViewId="0" topLeftCell="A2">
      <selection activeCell="A4" sqref="A4"/>
    </sheetView>
  </sheetViews>
  <sheetFormatPr defaultColWidth="9.00390625" defaultRowHeight="12.75"/>
  <cols>
    <col min="1" max="1" width="92.375" style="417" customWidth="1"/>
    <col min="2" max="7" width="12.75390625" style="417" customWidth="1"/>
    <col min="8" max="16384" width="9.125" style="417" customWidth="1"/>
  </cols>
  <sheetData>
    <row r="1" ht="12.75">
      <c r="A1" s="418" t="s">
        <v>406</v>
      </c>
    </row>
    <row r="2" ht="12.75">
      <c r="A2" s="418"/>
    </row>
    <row r="3" spans="1:7" ht="15.75">
      <c r="A3" s="419" t="s">
        <v>407</v>
      </c>
      <c r="B3" s="419"/>
      <c r="C3" s="419"/>
      <c r="D3" s="419"/>
      <c r="E3" s="419"/>
      <c r="F3" s="419"/>
      <c r="G3" s="419"/>
    </row>
    <row r="4" spans="1:7" ht="12.75" customHeight="1">
      <c r="A4" s="420" t="s">
        <v>408</v>
      </c>
      <c r="B4" s="420"/>
      <c r="C4" s="420"/>
      <c r="D4" s="420"/>
      <c r="E4" s="420"/>
      <c r="F4" s="420"/>
      <c r="G4" s="420"/>
    </row>
    <row r="5" spans="1:6" ht="12.75" customHeight="1">
      <c r="A5" s="420"/>
      <c r="B5" s="421"/>
      <c r="C5" s="421"/>
      <c r="D5" s="422"/>
      <c r="E5" s="421"/>
      <c r="F5" s="421"/>
    </row>
    <row r="6" spans="1:7" ht="13.5">
      <c r="A6" s="423"/>
      <c r="B6" s="424" t="s">
        <v>4</v>
      </c>
      <c r="C6" s="424" t="s">
        <v>409</v>
      </c>
      <c r="D6" s="425" t="s">
        <v>5</v>
      </c>
      <c r="E6" s="424" t="s">
        <v>409</v>
      </c>
      <c r="F6" s="424" t="s">
        <v>6</v>
      </c>
      <c r="G6" s="426" t="s">
        <v>409</v>
      </c>
    </row>
    <row r="7" spans="1:7" ht="13.5">
      <c r="A7" s="427" t="s">
        <v>160</v>
      </c>
      <c r="B7" s="428">
        <f>SUM(B8:B33)</f>
        <v>505627</v>
      </c>
      <c r="C7" s="428">
        <f>SUM(C8:C33)</f>
        <v>24000</v>
      </c>
      <c r="D7" s="429">
        <f>SUM(D8:D40)</f>
        <v>575047</v>
      </c>
      <c r="E7" s="430">
        <f>SUM(E8:E40)</f>
        <v>5000</v>
      </c>
      <c r="F7" s="430">
        <f>SUM(F8:F40)</f>
        <v>484417</v>
      </c>
      <c r="G7" s="431">
        <f>SUM(G8:G40)</f>
        <v>5000</v>
      </c>
    </row>
    <row r="8" spans="1:7" ht="12.75">
      <c r="A8" s="432" t="s">
        <v>410</v>
      </c>
      <c r="B8" s="433">
        <v>3500</v>
      </c>
      <c r="C8" s="434"/>
      <c r="D8" s="435">
        <v>3500</v>
      </c>
      <c r="E8" s="433"/>
      <c r="F8" s="433">
        <v>2000</v>
      </c>
      <c r="G8" s="436"/>
    </row>
    <row r="9" spans="1:7" ht="12.75">
      <c r="A9" s="432" t="s">
        <v>411</v>
      </c>
      <c r="B9" s="433">
        <v>50000</v>
      </c>
      <c r="C9" s="434"/>
      <c r="D9" s="435">
        <v>50000</v>
      </c>
      <c r="E9" s="433"/>
      <c r="F9" s="433"/>
      <c r="G9" s="436"/>
    </row>
    <row r="10" spans="1:7" ht="12.75">
      <c r="A10" s="432" t="s">
        <v>412</v>
      </c>
      <c r="B10" s="433">
        <v>2800</v>
      </c>
      <c r="C10" s="434"/>
      <c r="D10" s="435">
        <v>2800</v>
      </c>
      <c r="E10" s="433"/>
      <c r="F10" s="433">
        <v>4320</v>
      </c>
      <c r="G10" s="436"/>
    </row>
    <row r="11" spans="1:7" ht="12.75">
      <c r="A11" s="432" t="s">
        <v>413</v>
      </c>
      <c r="B11" s="433">
        <v>308493</v>
      </c>
      <c r="C11" s="434"/>
      <c r="D11" s="435">
        <v>327493</v>
      </c>
      <c r="E11" s="433"/>
      <c r="F11" s="433">
        <v>327493</v>
      </c>
      <c r="G11" s="436"/>
    </row>
    <row r="12" spans="1:7" ht="12.75">
      <c r="A12" s="432" t="s">
        <v>414</v>
      </c>
      <c r="B12" s="433">
        <v>35031</v>
      </c>
      <c r="C12" s="437"/>
      <c r="D12" s="435">
        <v>35031</v>
      </c>
      <c r="E12" s="433"/>
      <c r="F12" s="433">
        <v>35031</v>
      </c>
      <c r="G12" s="436"/>
    </row>
    <row r="13" spans="1:7" ht="12.75">
      <c r="A13" s="432" t="s">
        <v>415</v>
      </c>
      <c r="B13" s="433">
        <v>1500</v>
      </c>
      <c r="C13" s="434"/>
      <c r="D13" s="435">
        <v>1500</v>
      </c>
      <c r="E13" s="433"/>
      <c r="F13" s="433">
        <v>1500</v>
      </c>
      <c r="G13" s="436"/>
    </row>
    <row r="14" spans="1:7" ht="12.75">
      <c r="A14" s="432" t="s">
        <v>416</v>
      </c>
      <c r="B14" s="433">
        <v>1400</v>
      </c>
      <c r="C14" s="434"/>
      <c r="D14" s="435">
        <v>1400</v>
      </c>
      <c r="E14" s="433"/>
      <c r="F14" s="433">
        <v>0</v>
      </c>
      <c r="G14" s="436"/>
    </row>
    <row r="15" spans="1:7" ht="12.75">
      <c r="A15" s="432" t="s">
        <v>417</v>
      </c>
      <c r="B15" s="433">
        <v>26000</v>
      </c>
      <c r="C15" s="434"/>
      <c r="D15" s="435">
        <v>36150</v>
      </c>
      <c r="E15" s="433"/>
      <c r="F15" s="433">
        <v>36150</v>
      </c>
      <c r="G15" s="436"/>
    </row>
    <row r="16" spans="1:7" ht="12.75">
      <c r="A16" s="432" t="s">
        <v>418</v>
      </c>
      <c r="B16" s="433">
        <v>6000</v>
      </c>
      <c r="C16" s="434"/>
      <c r="D16" s="435">
        <v>12000</v>
      </c>
      <c r="E16" s="433"/>
      <c r="F16" s="433">
        <v>6000</v>
      </c>
      <c r="G16" s="436"/>
    </row>
    <row r="17" spans="1:7" ht="12.75">
      <c r="A17" s="432" t="s">
        <v>419</v>
      </c>
      <c r="B17" s="433">
        <v>20000</v>
      </c>
      <c r="C17" s="433">
        <v>13000</v>
      </c>
      <c r="D17" s="435"/>
      <c r="E17" s="433"/>
      <c r="F17" s="433"/>
      <c r="G17" s="436"/>
    </row>
    <row r="18" spans="1:7" ht="12.75">
      <c r="A18" s="432" t="s">
        <v>420</v>
      </c>
      <c r="B18" s="433"/>
      <c r="C18" s="433"/>
      <c r="D18" s="435">
        <v>15482</v>
      </c>
      <c r="E18" s="433"/>
      <c r="F18" s="433">
        <v>7482</v>
      </c>
      <c r="G18" s="436"/>
    </row>
    <row r="19" spans="1:7" ht="12.75">
      <c r="A19" s="432" t="s">
        <v>421</v>
      </c>
      <c r="B19" s="433"/>
      <c r="C19" s="433"/>
      <c r="D19" s="435">
        <v>14201</v>
      </c>
      <c r="E19" s="433"/>
      <c r="F19" s="433">
        <v>8201</v>
      </c>
      <c r="G19" s="436"/>
    </row>
    <row r="20" spans="1:7" ht="12.75">
      <c r="A20" s="432" t="s">
        <v>422</v>
      </c>
      <c r="B20" s="433"/>
      <c r="C20" s="433"/>
      <c r="D20" s="435">
        <v>11467</v>
      </c>
      <c r="E20" s="433"/>
      <c r="F20" s="433">
        <v>5467</v>
      </c>
      <c r="G20" s="436"/>
    </row>
    <row r="21" spans="1:7" ht="12.75">
      <c r="A21" s="432" t="s">
        <v>423</v>
      </c>
      <c r="B21" s="433">
        <v>3600</v>
      </c>
      <c r="C21" s="434"/>
      <c r="D21" s="435">
        <v>3600</v>
      </c>
      <c r="E21" s="433"/>
      <c r="F21" s="433">
        <v>0</v>
      </c>
      <c r="G21" s="436"/>
    </row>
    <row r="22" spans="1:7" ht="12.75">
      <c r="A22" s="432" t="s">
        <v>424</v>
      </c>
      <c r="B22" s="433">
        <v>3000</v>
      </c>
      <c r="C22" s="434"/>
      <c r="D22" s="435">
        <v>3000</v>
      </c>
      <c r="E22" s="433"/>
      <c r="F22" s="433">
        <v>3000</v>
      </c>
      <c r="G22" s="436"/>
    </row>
    <row r="23" spans="1:7" ht="12.75">
      <c r="A23" s="432" t="s">
        <v>425</v>
      </c>
      <c r="B23" s="433">
        <v>6000</v>
      </c>
      <c r="C23" s="434"/>
      <c r="D23" s="435">
        <v>6000</v>
      </c>
      <c r="E23" s="433"/>
      <c r="F23" s="433"/>
      <c r="G23" s="436"/>
    </row>
    <row r="24" spans="1:7" ht="12.75">
      <c r="A24" s="432" t="s">
        <v>426</v>
      </c>
      <c r="B24" s="433">
        <v>6180</v>
      </c>
      <c r="C24" s="434"/>
      <c r="D24" s="435">
        <v>6180</v>
      </c>
      <c r="E24" s="433"/>
      <c r="F24" s="433">
        <v>6180</v>
      </c>
      <c r="G24" s="436"/>
    </row>
    <row r="25" spans="1:7" ht="12.75">
      <c r="A25" s="432" t="s">
        <v>427</v>
      </c>
      <c r="B25" s="433">
        <v>7000</v>
      </c>
      <c r="C25" s="434"/>
      <c r="D25" s="435">
        <v>13100</v>
      </c>
      <c r="E25" s="433"/>
      <c r="F25" s="433">
        <v>7600</v>
      </c>
      <c r="G25" s="436"/>
    </row>
    <row r="26" spans="1:7" ht="12.75">
      <c r="A26" s="432" t="s">
        <v>428</v>
      </c>
      <c r="B26" s="433">
        <v>13071</v>
      </c>
      <c r="C26" s="434"/>
      <c r="D26" s="435">
        <v>13071</v>
      </c>
      <c r="E26" s="433"/>
      <c r="F26" s="433"/>
      <c r="G26" s="436"/>
    </row>
    <row r="27" spans="1:7" ht="12.75">
      <c r="A27" s="432" t="s">
        <v>429</v>
      </c>
      <c r="B27" s="433">
        <v>1052</v>
      </c>
      <c r="C27" s="434"/>
      <c r="D27" s="435">
        <v>1052</v>
      </c>
      <c r="E27" s="433"/>
      <c r="F27" s="433"/>
      <c r="G27" s="436"/>
    </row>
    <row r="28" spans="1:7" ht="12.75">
      <c r="A28" s="432" t="s">
        <v>430</v>
      </c>
      <c r="B28" s="433">
        <v>11000</v>
      </c>
      <c r="C28" s="433">
        <v>11000</v>
      </c>
      <c r="D28" s="435">
        <v>5000</v>
      </c>
      <c r="E28" s="433">
        <v>5000</v>
      </c>
      <c r="F28" s="433">
        <v>5000</v>
      </c>
      <c r="G28" s="436">
        <v>5000</v>
      </c>
    </row>
    <row r="29" spans="1:7" ht="12.75">
      <c r="A29" s="432" t="s">
        <v>431</v>
      </c>
      <c r="B29" s="433"/>
      <c r="C29" s="433"/>
      <c r="D29" s="435">
        <v>5200</v>
      </c>
      <c r="E29" s="433"/>
      <c r="F29" s="433">
        <v>5200</v>
      </c>
      <c r="G29" s="436"/>
    </row>
    <row r="30" spans="1:7" ht="12.75">
      <c r="A30" s="432" t="s">
        <v>432</v>
      </c>
      <c r="B30" s="433"/>
      <c r="C30" s="433"/>
      <c r="D30" s="435">
        <v>718</v>
      </c>
      <c r="E30" s="433"/>
      <c r="F30" s="433">
        <v>718</v>
      </c>
      <c r="G30" s="436"/>
    </row>
    <row r="31" spans="1:7" ht="12.75">
      <c r="A31" s="432" t="s">
        <v>433</v>
      </c>
      <c r="B31" s="433"/>
      <c r="C31" s="433"/>
      <c r="D31" s="435">
        <v>1486</v>
      </c>
      <c r="E31" s="433"/>
      <c r="F31" s="433">
        <v>1486</v>
      </c>
      <c r="G31" s="436"/>
    </row>
    <row r="32" spans="1:7" ht="12.75">
      <c r="A32" s="432" t="s">
        <v>434</v>
      </c>
      <c r="B32" s="433"/>
      <c r="C32" s="433"/>
      <c r="D32" s="435">
        <v>600</v>
      </c>
      <c r="E32" s="433"/>
      <c r="F32" s="433">
        <v>600</v>
      </c>
      <c r="G32" s="436"/>
    </row>
    <row r="33" spans="1:7" ht="12.75">
      <c r="A33" s="432" t="s">
        <v>435</v>
      </c>
      <c r="B33" s="433"/>
      <c r="C33" s="433"/>
      <c r="D33" s="435">
        <v>1100</v>
      </c>
      <c r="E33" s="433"/>
      <c r="F33" s="433">
        <v>1100</v>
      </c>
      <c r="G33" s="436"/>
    </row>
    <row r="34" spans="1:7" ht="12.75">
      <c r="A34" s="432" t="s">
        <v>436</v>
      </c>
      <c r="B34" s="433"/>
      <c r="C34" s="433"/>
      <c r="D34" s="435">
        <v>3000</v>
      </c>
      <c r="E34" s="433"/>
      <c r="F34" s="433">
        <v>3000</v>
      </c>
      <c r="G34" s="436"/>
    </row>
    <row r="35" spans="1:7" ht="12.75">
      <c r="A35" s="432" t="s">
        <v>437</v>
      </c>
      <c r="B35" s="433"/>
      <c r="C35" s="433"/>
      <c r="D35" s="435">
        <v>916</v>
      </c>
      <c r="E35" s="433"/>
      <c r="F35" s="433">
        <v>916</v>
      </c>
      <c r="G35" s="436"/>
    </row>
    <row r="36" spans="1:7" ht="12.75">
      <c r="A36" s="432" t="s">
        <v>438</v>
      </c>
      <c r="B36" s="433"/>
      <c r="C36" s="433"/>
      <c r="D36" s="435"/>
      <c r="E36" s="433"/>
      <c r="F36" s="433">
        <v>13643</v>
      </c>
      <c r="G36" s="436"/>
    </row>
    <row r="37" spans="1:7" ht="12.75">
      <c r="A37" s="432" t="s">
        <v>439</v>
      </c>
      <c r="B37" s="433"/>
      <c r="C37" s="433"/>
      <c r="D37" s="435"/>
      <c r="E37" s="433"/>
      <c r="F37" s="433">
        <v>1035</v>
      </c>
      <c r="G37" s="436"/>
    </row>
    <row r="38" spans="1:7" ht="12.75">
      <c r="A38" s="432" t="s">
        <v>440</v>
      </c>
      <c r="B38" s="433"/>
      <c r="C38" s="433"/>
      <c r="D38" s="435"/>
      <c r="E38" s="433"/>
      <c r="F38" s="433">
        <v>995</v>
      </c>
      <c r="G38" s="436"/>
    </row>
    <row r="39" spans="1:7" ht="12.75">
      <c r="A39" s="432" t="s">
        <v>441</v>
      </c>
      <c r="B39" s="433"/>
      <c r="C39" s="433"/>
      <c r="D39" s="435"/>
      <c r="E39" s="433"/>
      <c r="F39" s="433">
        <v>300</v>
      </c>
      <c r="G39" s="436"/>
    </row>
    <row r="40" spans="1:7" ht="12" customHeight="1">
      <c r="A40" s="432"/>
      <c r="B40" s="433"/>
      <c r="C40" s="433"/>
      <c r="D40" s="435"/>
      <c r="E40" s="433"/>
      <c r="F40" s="433"/>
      <c r="G40" s="436"/>
    </row>
    <row r="41" spans="1:7" ht="13.5">
      <c r="A41" s="438" t="s">
        <v>162</v>
      </c>
      <c r="B41" s="430">
        <f aca="true" t="shared" si="0" ref="B41:G41">SUM(B42:B43)</f>
        <v>13000</v>
      </c>
      <c r="C41" s="430">
        <f t="shared" si="0"/>
        <v>0</v>
      </c>
      <c r="D41" s="430">
        <f t="shared" si="0"/>
        <v>14443</v>
      </c>
      <c r="E41" s="430">
        <f t="shared" si="0"/>
        <v>0</v>
      </c>
      <c r="F41" s="430">
        <f t="shared" si="0"/>
        <v>800</v>
      </c>
      <c r="G41" s="431">
        <f t="shared" si="0"/>
        <v>0</v>
      </c>
    </row>
    <row r="42" spans="1:7" ht="12.75">
      <c r="A42" s="432" t="s">
        <v>442</v>
      </c>
      <c r="B42" s="433">
        <v>13000</v>
      </c>
      <c r="C42" s="433"/>
      <c r="D42" s="435">
        <v>13643</v>
      </c>
      <c r="E42" s="433"/>
      <c r="F42" s="433"/>
      <c r="G42" s="436"/>
    </row>
    <row r="43" spans="1:7" ht="12.75">
      <c r="A43" s="432" t="s">
        <v>443</v>
      </c>
      <c r="B43" s="433"/>
      <c r="C43" s="433"/>
      <c r="D43" s="435">
        <v>800</v>
      </c>
      <c r="E43" s="433"/>
      <c r="F43" s="433">
        <v>800</v>
      </c>
      <c r="G43" s="436"/>
    </row>
    <row r="44" spans="1:7" ht="11.25" customHeight="1">
      <c r="A44" s="432"/>
      <c r="B44" s="433"/>
      <c r="C44" s="434"/>
      <c r="D44" s="435"/>
      <c r="E44" s="433"/>
      <c r="F44" s="433"/>
      <c r="G44" s="436"/>
    </row>
    <row r="45" spans="1:7" ht="13.5">
      <c r="A45" s="439" t="s">
        <v>161</v>
      </c>
      <c r="B45" s="430">
        <f>SUM(B46:B64)</f>
        <v>36700</v>
      </c>
      <c r="C45" s="440">
        <f>SUM(C47:C63)</f>
        <v>0</v>
      </c>
      <c r="D45" s="429">
        <f>SUM(D47:D63)</f>
        <v>45237</v>
      </c>
      <c r="E45" s="430">
        <f>SUM(E47:E63)</f>
        <v>0</v>
      </c>
      <c r="F45" s="430">
        <f>SUM(F47:F63)</f>
        <v>43261</v>
      </c>
      <c r="G45" s="431">
        <f>SUM(G47:G63)</f>
        <v>0</v>
      </c>
    </row>
    <row r="46" spans="1:7" ht="13.5">
      <c r="A46" s="441" t="s">
        <v>444</v>
      </c>
      <c r="B46" s="430"/>
      <c r="C46" s="434"/>
      <c r="D46" s="435"/>
      <c r="E46" s="433"/>
      <c r="F46" s="433"/>
      <c r="G46" s="436"/>
    </row>
    <row r="47" spans="1:7" ht="12.75">
      <c r="A47" s="442" t="s">
        <v>445</v>
      </c>
      <c r="B47" s="433">
        <v>1500</v>
      </c>
      <c r="C47" s="434"/>
      <c r="D47" s="435">
        <v>1500</v>
      </c>
      <c r="E47" s="433"/>
      <c r="F47" s="433">
        <v>1511</v>
      </c>
      <c r="G47" s="436"/>
    </row>
    <row r="48" spans="1:7" ht="12.75">
      <c r="A48" s="443" t="s">
        <v>446</v>
      </c>
      <c r="B48" s="433"/>
      <c r="C48" s="434"/>
      <c r="D48" s="435"/>
      <c r="E48" s="433"/>
      <c r="F48" s="433"/>
      <c r="G48" s="436"/>
    </row>
    <row r="49" spans="1:7" ht="12.75">
      <c r="A49" s="444" t="s">
        <v>447</v>
      </c>
      <c r="B49" s="433">
        <v>11400</v>
      </c>
      <c r="C49" s="434"/>
      <c r="D49" s="435">
        <v>11400</v>
      </c>
      <c r="E49" s="433"/>
      <c r="F49" s="433">
        <v>11559</v>
      </c>
      <c r="G49" s="436"/>
    </row>
    <row r="50" spans="1:7" ht="12.75">
      <c r="A50" s="441" t="s">
        <v>391</v>
      </c>
      <c r="B50" s="433"/>
      <c r="C50" s="434"/>
      <c r="D50" s="435"/>
      <c r="E50" s="433"/>
      <c r="F50" s="433"/>
      <c r="G50" s="436"/>
    </row>
    <row r="51" spans="1:7" ht="12.75">
      <c r="A51" s="444" t="s">
        <v>448</v>
      </c>
      <c r="B51" s="445">
        <v>2000</v>
      </c>
      <c r="C51" s="434"/>
      <c r="D51" s="435">
        <v>2000</v>
      </c>
      <c r="E51" s="433"/>
      <c r="F51" s="433">
        <v>808</v>
      </c>
      <c r="G51" s="436"/>
    </row>
    <row r="52" spans="1:7" ht="12.75">
      <c r="A52" s="446" t="s">
        <v>389</v>
      </c>
      <c r="B52" s="445"/>
      <c r="C52" s="434"/>
      <c r="D52" s="435"/>
      <c r="E52" s="433"/>
      <c r="F52" s="433"/>
      <c r="G52" s="436"/>
    </row>
    <row r="53" spans="1:7" ht="12.75">
      <c r="A53" s="447" t="s">
        <v>449</v>
      </c>
      <c r="B53" s="445">
        <v>8700</v>
      </c>
      <c r="C53" s="434"/>
      <c r="D53" s="435">
        <v>8700</v>
      </c>
      <c r="E53" s="433"/>
      <c r="F53" s="433">
        <v>9161</v>
      </c>
      <c r="G53" s="436"/>
    </row>
    <row r="54" spans="1:7" ht="12.75">
      <c r="A54" s="446" t="s">
        <v>392</v>
      </c>
      <c r="B54" s="445"/>
      <c r="C54" s="434"/>
      <c r="D54" s="435"/>
      <c r="E54" s="433"/>
      <c r="F54" s="433"/>
      <c r="G54" s="436"/>
    </row>
    <row r="55" spans="1:7" ht="12.75">
      <c r="A55" s="447" t="s">
        <v>450</v>
      </c>
      <c r="B55" s="445">
        <v>3500</v>
      </c>
      <c r="C55" s="434"/>
      <c r="D55" s="435">
        <v>3500</v>
      </c>
      <c r="E55" s="433"/>
      <c r="F55" s="433">
        <v>3044</v>
      </c>
      <c r="G55" s="436"/>
    </row>
    <row r="56" spans="1:7" ht="12.75">
      <c r="A56" s="441" t="s">
        <v>451</v>
      </c>
      <c r="B56" s="445"/>
      <c r="C56" s="434"/>
      <c r="D56" s="435"/>
      <c r="E56" s="433"/>
      <c r="F56" s="433"/>
      <c r="G56" s="436"/>
    </row>
    <row r="57" spans="1:7" ht="12.75">
      <c r="A57" s="448" t="s">
        <v>452</v>
      </c>
      <c r="B57" s="445">
        <v>4150</v>
      </c>
      <c r="C57" s="434"/>
      <c r="D57" s="435">
        <v>4150</v>
      </c>
      <c r="E57" s="433"/>
      <c r="F57" s="433">
        <v>5133</v>
      </c>
      <c r="G57" s="436"/>
    </row>
    <row r="58" spans="1:7" ht="12.75">
      <c r="A58" s="449" t="s">
        <v>453</v>
      </c>
      <c r="B58" s="445"/>
      <c r="C58" s="434"/>
      <c r="D58" s="435"/>
      <c r="E58" s="433"/>
      <c r="F58" s="433"/>
      <c r="G58" s="436"/>
    </row>
    <row r="59" spans="1:7" ht="12.75">
      <c r="A59" s="450" t="s">
        <v>454</v>
      </c>
      <c r="B59" s="445">
        <v>900</v>
      </c>
      <c r="C59" s="434"/>
      <c r="D59" s="435">
        <v>900</v>
      </c>
      <c r="E59" s="433"/>
      <c r="F59" s="433">
        <v>900</v>
      </c>
      <c r="G59" s="436"/>
    </row>
    <row r="60" spans="1:7" ht="12.75">
      <c r="A60" s="449" t="s">
        <v>455</v>
      </c>
      <c r="B60" s="445"/>
      <c r="C60" s="434"/>
      <c r="D60" s="435"/>
      <c r="E60" s="433"/>
      <c r="F60" s="433"/>
      <c r="G60" s="436"/>
    </row>
    <row r="61" spans="1:7" ht="12.75">
      <c r="A61" s="442" t="s">
        <v>456</v>
      </c>
      <c r="B61" s="445">
        <v>550</v>
      </c>
      <c r="C61" s="434"/>
      <c r="D61" s="435">
        <v>550</v>
      </c>
      <c r="E61" s="433"/>
      <c r="F61" s="433">
        <v>451</v>
      </c>
      <c r="G61" s="436"/>
    </row>
    <row r="62" spans="1:7" ht="12.75">
      <c r="A62" s="451" t="s">
        <v>399</v>
      </c>
      <c r="B62" s="445"/>
      <c r="C62" s="434"/>
      <c r="D62" s="435"/>
      <c r="E62" s="433"/>
      <c r="F62" s="433"/>
      <c r="G62" s="436"/>
    </row>
    <row r="63" spans="1:7" ht="12.75">
      <c r="A63" s="450" t="s">
        <v>457</v>
      </c>
      <c r="B63" s="445">
        <v>4000</v>
      </c>
      <c r="C63" s="434"/>
      <c r="D63" s="435">
        <v>12537</v>
      </c>
      <c r="E63" s="433"/>
      <c r="F63" s="433">
        <v>10694</v>
      </c>
      <c r="G63" s="436"/>
    </row>
    <row r="64" spans="1:7" ht="11.25" customHeight="1">
      <c r="A64" s="447"/>
      <c r="B64" s="445"/>
      <c r="C64" s="434"/>
      <c r="D64" s="435"/>
      <c r="E64" s="433"/>
      <c r="F64" s="433"/>
      <c r="G64" s="436"/>
    </row>
    <row r="65" spans="1:7" ht="13.5">
      <c r="A65" s="452" t="s">
        <v>365</v>
      </c>
      <c r="B65" s="453">
        <f aca="true" t="shared" si="1" ref="B65:G65">SUM(B7+B41+B45)</f>
        <v>555327</v>
      </c>
      <c r="C65" s="453">
        <f t="shared" si="1"/>
        <v>24000</v>
      </c>
      <c r="D65" s="453">
        <f t="shared" si="1"/>
        <v>634727</v>
      </c>
      <c r="E65" s="453">
        <f t="shared" si="1"/>
        <v>5000</v>
      </c>
      <c r="F65" s="453">
        <f t="shared" si="1"/>
        <v>528478</v>
      </c>
      <c r="G65" s="454">
        <f t="shared" si="1"/>
        <v>5000</v>
      </c>
    </row>
  </sheetData>
  <sheetProtection selectLockedCells="1" selectUnlockedCells="1"/>
  <mergeCells count="2">
    <mergeCell ref="A3:G3"/>
    <mergeCell ref="A4:G4"/>
  </mergeCells>
  <printOptions horizontalCentered="1"/>
  <pageMargins left="0.2798611111111111" right="0.30972222222222223" top="0.1701388888888889" bottom="0.19027777777777777" header="0.5118055555555555" footer="0.5118055555555555"/>
  <pageSetup horizontalDpi="300" verticalDpi="300" orientation="landscape" paperSize="9" scale="70"/>
</worksheet>
</file>

<file path=xl/worksheets/sheet8.xml><?xml version="1.0" encoding="utf-8"?>
<worksheet xmlns="http://schemas.openxmlformats.org/spreadsheetml/2006/main" xmlns:r="http://schemas.openxmlformats.org/officeDocument/2006/relationships">
  <dimension ref="A1:G87"/>
  <sheetViews>
    <sheetView workbookViewId="0" topLeftCell="A11">
      <selection activeCell="A39" sqref="A39"/>
    </sheetView>
  </sheetViews>
  <sheetFormatPr defaultColWidth="9.00390625" defaultRowHeight="12.75"/>
  <cols>
    <col min="1" max="1" width="95.25390625" style="417" customWidth="1"/>
    <col min="2" max="6" width="13.75390625" style="417" customWidth="1"/>
    <col min="7" max="7" width="13.875" style="417" customWidth="1"/>
    <col min="8" max="16384" width="9.125" style="417" customWidth="1"/>
  </cols>
  <sheetData>
    <row r="1" ht="12.75">
      <c r="A1" s="418" t="s">
        <v>458</v>
      </c>
    </row>
    <row r="3" spans="1:6" ht="15.75">
      <c r="A3" s="419" t="s">
        <v>459</v>
      </c>
      <c r="B3" s="419"/>
      <c r="C3" s="419"/>
      <c r="D3" s="419"/>
      <c r="E3" s="419"/>
      <c r="F3" s="419"/>
    </row>
    <row r="4" spans="1:6" ht="15.75">
      <c r="A4" s="420" t="s">
        <v>460</v>
      </c>
      <c r="B4" s="420"/>
      <c r="C4" s="420"/>
      <c r="D4" s="420"/>
      <c r="E4" s="420"/>
      <c r="F4" s="420"/>
    </row>
    <row r="5" ht="16.5">
      <c r="A5" s="455"/>
    </row>
    <row r="6" spans="1:7" ht="13.5">
      <c r="A6" s="423"/>
      <c r="B6" s="424" t="s">
        <v>4</v>
      </c>
      <c r="C6" s="425" t="s">
        <v>409</v>
      </c>
      <c r="D6" s="456" t="s">
        <v>5</v>
      </c>
      <c r="E6" s="424" t="s">
        <v>409</v>
      </c>
      <c r="F6" s="424" t="s">
        <v>6</v>
      </c>
      <c r="G6" s="426" t="s">
        <v>409</v>
      </c>
    </row>
    <row r="7" spans="1:7" ht="12.75">
      <c r="A7" s="457"/>
      <c r="B7" s="458"/>
      <c r="C7" s="459"/>
      <c r="D7" s="460"/>
      <c r="E7" s="458"/>
      <c r="F7" s="458"/>
      <c r="G7" s="436"/>
    </row>
    <row r="8" spans="1:7" ht="13.5">
      <c r="A8" s="427" t="s">
        <v>160</v>
      </c>
      <c r="B8" s="461">
        <f>SUM(B9:B51)</f>
        <v>488279</v>
      </c>
      <c r="C8" s="462">
        <f>SUM(C9:C36)</f>
        <v>76000</v>
      </c>
      <c r="D8" s="463">
        <f>SUM(D9:D64)</f>
        <v>790712</v>
      </c>
      <c r="E8" s="464">
        <f>SUM(E9:E64)</f>
        <v>51800</v>
      </c>
      <c r="F8" s="464">
        <f>SUM(F9:F64)</f>
        <v>517550</v>
      </c>
      <c r="G8" s="465">
        <f>SUM(G9:G64)</f>
        <v>22300</v>
      </c>
    </row>
    <row r="9" spans="1:7" ht="12.75">
      <c r="A9" s="432" t="s">
        <v>461</v>
      </c>
      <c r="B9" s="433">
        <v>34000</v>
      </c>
      <c r="C9" s="435">
        <v>9200</v>
      </c>
      <c r="D9" s="466">
        <v>34000</v>
      </c>
      <c r="E9" s="433"/>
      <c r="F9" s="433">
        <v>8000</v>
      </c>
      <c r="G9" s="436"/>
    </row>
    <row r="10" spans="1:7" ht="12.75">
      <c r="A10" s="432" t="s">
        <v>462</v>
      </c>
      <c r="B10" s="433">
        <v>10000</v>
      </c>
      <c r="C10" s="435">
        <v>5000</v>
      </c>
      <c r="D10" s="466">
        <v>18000</v>
      </c>
      <c r="E10" s="433"/>
      <c r="F10" s="433">
        <v>8000</v>
      </c>
      <c r="G10" s="436"/>
    </row>
    <row r="11" spans="1:7" ht="12.75">
      <c r="A11" s="432" t="s">
        <v>463</v>
      </c>
      <c r="B11" s="433"/>
      <c r="C11" s="435"/>
      <c r="D11" s="466"/>
      <c r="E11" s="433"/>
      <c r="F11" s="433"/>
      <c r="G11" s="436"/>
    </row>
    <row r="12" spans="1:7" ht="12.75">
      <c r="A12" s="432" t="s">
        <v>464</v>
      </c>
      <c r="B12" s="433">
        <v>3000</v>
      </c>
      <c r="C12" s="435"/>
      <c r="D12" s="466">
        <v>3000</v>
      </c>
      <c r="E12" s="433"/>
      <c r="F12" s="433">
        <v>3000</v>
      </c>
      <c r="G12" s="436"/>
    </row>
    <row r="13" spans="1:7" ht="12.75">
      <c r="A13" s="432" t="s">
        <v>465</v>
      </c>
      <c r="B13" s="433">
        <v>9643</v>
      </c>
      <c r="C13" s="435"/>
      <c r="D13" s="466">
        <v>396</v>
      </c>
      <c r="E13" s="433"/>
      <c r="F13" s="433">
        <v>396</v>
      </c>
      <c r="G13" s="436"/>
    </row>
    <row r="14" spans="1:7" ht="12.75">
      <c r="A14" s="432" t="s">
        <v>466</v>
      </c>
      <c r="B14" s="433">
        <v>7896</v>
      </c>
      <c r="C14" s="435"/>
      <c r="D14" s="466">
        <v>7896</v>
      </c>
      <c r="E14" s="433"/>
      <c r="F14" s="433">
        <v>7896</v>
      </c>
      <c r="G14" s="436"/>
    </row>
    <row r="15" spans="1:7" ht="12.75">
      <c r="A15" s="432" t="s">
        <v>467</v>
      </c>
      <c r="B15" s="433">
        <v>3692</v>
      </c>
      <c r="C15" s="435"/>
      <c r="D15" s="466">
        <v>3692</v>
      </c>
      <c r="E15" s="433"/>
      <c r="F15" s="433">
        <v>3692</v>
      </c>
      <c r="G15" s="436"/>
    </row>
    <row r="16" spans="1:7" ht="12.75">
      <c r="A16" s="432" t="s">
        <v>468</v>
      </c>
      <c r="B16" s="433">
        <v>4440</v>
      </c>
      <c r="C16" s="435"/>
      <c r="D16" s="466">
        <v>4440</v>
      </c>
      <c r="E16" s="433"/>
      <c r="F16" s="433">
        <v>4440</v>
      </c>
      <c r="G16" s="436"/>
    </row>
    <row r="17" spans="1:7" ht="12.75">
      <c r="A17" s="432" t="s">
        <v>469</v>
      </c>
      <c r="B17" s="433">
        <v>20000</v>
      </c>
      <c r="C17" s="435">
        <v>10000</v>
      </c>
      <c r="D17" s="466">
        <v>20000</v>
      </c>
      <c r="E17" s="433"/>
      <c r="F17" s="433">
        <v>20000</v>
      </c>
      <c r="G17" s="436"/>
    </row>
    <row r="18" spans="1:7" ht="12.75">
      <c r="A18" s="432" t="s">
        <v>470</v>
      </c>
      <c r="B18" s="433">
        <v>3000</v>
      </c>
      <c r="C18" s="435"/>
      <c r="D18" s="466">
        <v>3000</v>
      </c>
      <c r="E18" s="433"/>
      <c r="F18" s="433">
        <v>0</v>
      </c>
      <c r="G18" s="436"/>
    </row>
    <row r="19" spans="1:7" ht="12.75">
      <c r="A19" s="432" t="s">
        <v>471</v>
      </c>
      <c r="B19" s="433">
        <v>960</v>
      </c>
      <c r="C19" s="435"/>
      <c r="D19" s="466">
        <v>960</v>
      </c>
      <c r="E19" s="433"/>
      <c r="F19" s="433">
        <v>960</v>
      </c>
      <c r="G19" s="436"/>
    </row>
    <row r="20" spans="1:7" ht="14.25" customHeight="1">
      <c r="A20" s="432" t="s">
        <v>472</v>
      </c>
      <c r="B20" s="433">
        <v>3520</v>
      </c>
      <c r="C20" s="435"/>
      <c r="D20" s="466">
        <v>3520</v>
      </c>
      <c r="E20" s="433"/>
      <c r="F20" s="433">
        <v>520</v>
      </c>
      <c r="G20" s="436"/>
    </row>
    <row r="21" spans="1:7" ht="12.75">
      <c r="A21" s="432" t="s">
        <v>473</v>
      </c>
      <c r="B21" s="433">
        <v>3997</v>
      </c>
      <c r="C21" s="435"/>
      <c r="D21" s="466">
        <v>3997</v>
      </c>
      <c r="E21" s="433"/>
      <c r="F21" s="433">
        <v>997</v>
      </c>
      <c r="G21" s="436"/>
    </row>
    <row r="22" spans="1:7" ht="12.75">
      <c r="A22" s="432" t="s">
        <v>474</v>
      </c>
      <c r="B22" s="433">
        <v>6422</v>
      </c>
      <c r="C22" s="435"/>
      <c r="D22" s="466">
        <v>6422</v>
      </c>
      <c r="E22" s="433"/>
      <c r="F22" s="433">
        <v>6422</v>
      </c>
      <c r="G22" s="436"/>
    </row>
    <row r="23" spans="1:7" ht="12.75">
      <c r="A23" s="432" t="s">
        <v>475</v>
      </c>
      <c r="B23" s="433">
        <v>3925</v>
      </c>
      <c r="C23" s="435"/>
      <c r="D23" s="466">
        <v>3925</v>
      </c>
      <c r="E23" s="433"/>
      <c r="F23" s="433">
        <v>3925</v>
      </c>
      <c r="G23" s="436"/>
    </row>
    <row r="24" spans="1:7" ht="12.75">
      <c r="A24" s="432" t="s">
        <v>476</v>
      </c>
      <c r="B24" s="433">
        <v>2600</v>
      </c>
      <c r="C24" s="435"/>
      <c r="D24" s="466">
        <v>4640</v>
      </c>
      <c r="E24" s="433"/>
      <c r="F24" s="433">
        <v>4640</v>
      </c>
      <c r="G24" s="436"/>
    </row>
    <row r="25" spans="1:7" ht="12.75">
      <c r="A25" s="432" t="s">
        <v>477</v>
      </c>
      <c r="B25" s="433">
        <v>14500</v>
      </c>
      <c r="C25" s="435">
        <v>4500</v>
      </c>
      <c r="D25" s="466">
        <v>14500</v>
      </c>
      <c r="E25" s="433">
        <v>4500</v>
      </c>
      <c r="F25" s="433">
        <v>17158</v>
      </c>
      <c r="G25" s="436"/>
    </row>
    <row r="26" spans="1:7" ht="12.75">
      <c r="A26" s="432" t="s">
        <v>478</v>
      </c>
      <c r="B26" s="433"/>
      <c r="C26" s="435"/>
      <c r="D26" s="466"/>
      <c r="E26" s="433"/>
      <c r="F26" s="433"/>
      <c r="G26" s="436"/>
    </row>
    <row r="27" spans="1:7" ht="12.75">
      <c r="A27" s="432" t="s">
        <v>479</v>
      </c>
      <c r="B27" s="433">
        <v>10000</v>
      </c>
      <c r="C27" s="435">
        <v>10000</v>
      </c>
      <c r="D27" s="466">
        <v>10000</v>
      </c>
      <c r="E27" s="433">
        <v>10000</v>
      </c>
      <c r="F27" s="433">
        <v>10000</v>
      </c>
      <c r="G27" s="467">
        <v>10000</v>
      </c>
    </row>
    <row r="28" spans="1:7" ht="12.75">
      <c r="A28" s="432" t="s">
        <v>480</v>
      </c>
      <c r="B28" s="433">
        <v>2500</v>
      </c>
      <c r="C28" s="435"/>
      <c r="D28" s="466">
        <v>2500</v>
      </c>
      <c r="E28" s="433"/>
      <c r="F28" s="433">
        <v>0</v>
      </c>
      <c r="G28" s="467"/>
    </row>
    <row r="29" spans="1:7" ht="12.75">
      <c r="A29" s="432" t="s">
        <v>481</v>
      </c>
      <c r="B29" s="433">
        <v>7300</v>
      </c>
      <c r="C29" s="435">
        <v>7300</v>
      </c>
      <c r="D29" s="466">
        <v>7300</v>
      </c>
      <c r="E29" s="433">
        <v>7300</v>
      </c>
      <c r="F29" s="433">
        <v>7300</v>
      </c>
      <c r="G29" s="467">
        <v>7300</v>
      </c>
    </row>
    <row r="30" spans="1:7" ht="12.75">
      <c r="A30" s="432" t="s">
        <v>482</v>
      </c>
      <c r="B30" s="433">
        <v>25000</v>
      </c>
      <c r="C30" s="435">
        <v>25000</v>
      </c>
      <c r="D30" s="466">
        <v>28000</v>
      </c>
      <c r="E30" s="433">
        <v>25000</v>
      </c>
      <c r="F30" s="433">
        <v>25000</v>
      </c>
      <c r="G30" s="467"/>
    </row>
    <row r="31" spans="1:7" ht="12.75">
      <c r="A31" s="432" t="s">
        <v>483</v>
      </c>
      <c r="B31" s="433">
        <v>4000</v>
      </c>
      <c r="C31" s="435"/>
      <c r="D31" s="466">
        <v>4000</v>
      </c>
      <c r="E31" s="433"/>
      <c r="F31" s="433">
        <v>0</v>
      </c>
      <c r="G31" s="467"/>
    </row>
    <row r="32" spans="1:7" ht="12.75">
      <c r="A32" s="432" t="s">
        <v>484</v>
      </c>
      <c r="B32" s="433">
        <v>5000</v>
      </c>
      <c r="C32" s="435">
        <v>5000</v>
      </c>
      <c r="D32" s="466">
        <v>5000</v>
      </c>
      <c r="E32" s="433">
        <v>5000</v>
      </c>
      <c r="F32" s="433">
        <v>5000</v>
      </c>
      <c r="G32" s="467">
        <v>5000</v>
      </c>
    </row>
    <row r="33" spans="1:7" ht="12.75">
      <c r="A33" s="432" t="s">
        <v>485</v>
      </c>
      <c r="B33" s="433">
        <v>2500</v>
      </c>
      <c r="C33" s="435"/>
      <c r="D33" s="466">
        <v>2500</v>
      </c>
      <c r="E33" s="433"/>
      <c r="F33" s="433">
        <v>2500</v>
      </c>
      <c r="G33" s="467"/>
    </row>
    <row r="34" spans="1:7" ht="12.75">
      <c r="A34" s="432" t="s">
        <v>486</v>
      </c>
      <c r="B34" s="433">
        <v>12000</v>
      </c>
      <c r="C34" s="435"/>
      <c r="D34" s="466">
        <v>12000</v>
      </c>
      <c r="E34" s="433"/>
      <c r="F34" s="433">
        <v>12000</v>
      </c>
      <c r="G34" s="436"/>
    </row>
    <row r="35" spans="1:7" ht="12.75">
      <c r="A35" s="432" t="s">
        <v>487</v>
      </c>
      <c r="B35" s="433">
        <v>1560</v>
      </c>
      <c r="C35" s="435"/>
      <c r="D35" s="466">
        <v>1560</v>
      </c>
      <c r="E35" s="433"/>
      <c r="F35" s="433">
        <v>60</v>
      </c>
      <c r="G35" s="436"/>
    </row>
    <row r="36" spans="1:7" ht="12.75">
      <c r="A36" s="432" t="s">
        <v>488</v>
      </c>
      <c r="B36" s="433">
        <v>6000</v>
      </c>
      <c r="C36" s="435"/>
      <c r="D36" s="466">
        <v>6000</v>
      </c>
      <c r="E36" s="433"/>
      <c r="F36" s="433"/>
      <c r="G36" s="436"/>
    </row>
    <row r="37" spans="1:7" ht="12.75">
      <c r="A37" s="432" t="s">
        <v>489</v>
      </c>
      <c r="B37" s="433"/>
      <c r="C37" s="435"/>
      <c r="D37" s="466">
        <v>51943</v>
      </c>
      <c r="E37" s="433"/>
      <c r="F37" s="433">
        <v>51943</v>
      </c>
      <c r="G37" s="436"/>
    </row>
    <row r="38" spans="1:7" ht="12.75">
      <c r="A38" s="432" t="s">
        <v>490</v>
      </c>
      <c r="B38" s="433"/>
      <c r="C38" s="435"/>
      <c r="D38" s="466">
        <v>6305</v>
      </c>
      <c r="E38" s="433"/>
      <c r="F38" s="433">
        <v>4805</v>
      </c>
      <c r="G38" s="436"/>
    </row>
    <row r="39" spans="1:7" ht="12.75">
      <c r="A39" s="432" t="s">
        <v>491</v>
      </c>
      <c r="B39" s="433"/>
      <c r="C39" s="435"/>
      <c r="D39" s="466">
        <v>1000</v>
      </c>
      <c r="E39" s="433"/>
      <c r="F39" s="433">
        <v>0</v>
      </c>
      <c r="G39" s="436"/>
    </row>
    <row r="40" spans="1:7" ht="12.75">
      <c r="A40" s="432" t="s">
        <v>492</v>
      </c>
      <c r="B40" s="433"/>
      <c r="C40" s="435"/>
      <c r="D40" s="466">
        <v>800</v>
      </c>
      <c r="E40" s="433"/>
      <c r="F40" s="433">
        <v>800</v>
      </c>
      <c r="G40" s="436"/>
    </row>
    <row r="41" spans="1:7" ht="12.75">
      <c r="A41" s="432" t="s">
        <v>493</v>
      </c>
      <c r="B41" s="433"/>
      <c r="C41" s="435"/>
      <c r="D41" s="466">
        <v>189</v>
      </c>
      <c r="E41" s="433"/>
      <c r="F41" s="433">
        <v>189</v>
      </c>
      <c r="G41" s="436"/>
    </row>
    <row r="42" spans="1:7" ht="12.75">
      <c r="A42" s="432"/>
      <c r="B42" s="433"/>
      <c r="C42" s="435"/>
      <c r="D42" s="466"/>
      <c r="E42" s="433"/>
      <c r="F42" s="433"/>
      <c r="G42" s="436"/>
    </row>
    <row r="43" spans="1:7" ht="12.75">
      <c r="A43" s="432" t="s">
        <v>494</v>
      </c>
      <c r="B43" s="433"/>
      <c r="C43" s="435"/>
      <c r="D43" s="466"/>
      <c r="E43" s="433"/>
      <c r="F43" s="433"/>
      <c r="G43" s="436"/>
    </row>
    <row r="44" spans="1:7" ht="12.75">
      <c r="A44" s="432" t="s">
        <v>495</v>
      </c>
      <c r="B44" s="433">
        <v>204824</v>
      </c>
      <c r="C44" s="435"/>
      <c r="D44" s="466">
        <v>244824</v>
      </c>
      <c r="E44" s="433"/>
      <c r="F44" s="433">
        <v>24824</v>
      </c>
      <c r="G44" s="436"/>
    </row>
    <row r="45" spans="1:7" ht="12.75">
      <c r="A45" s="432" t="s">
        <v>496</v>
      </c>
      <c r="B45" s="433">
        <v>8000</v>
      </c>
      <c r="C45" s="435"/>
      <c r="D45" s="466">
        <v>8000</v>
      </c>
      <c r="E45" s="433"/>
      <c r="F45" s="433">
        <v>8000</v>
      </c>
      <c r="G45" s="436"/>
    </row>
    <row r="46" spans="1:7" ht="12.75">
      <c r="A46" s="432" t="s">
        <v>497</v>
      </c>
      <c r="B46" s="433">
        <v>20000</v>
      </c>
      <c r="C46" s="435"/>
      <c r="D46" s="466">
        <v>20000</v>
      </c>
      <c r="E46" s="433"/>
      <c r="F46" s="433">
        <v>20000</v>
      </c>
      <c r="G46" s="436"/>
    </row>
    <row r="47" spans="1:7" ht="12.75">
      <c r="A47" s="432" t="s">
        <v>498</v>
      </c>
      <c r="B47" s="433">
        <v>10000</v>
      </c>
      <c r="C47" s="435"/>
      <c r="D47" s="466">
        <v>10000</v>
      </c>
      <c r="E47" s="433"/>
      <c r="F47" s="433">
        <v>10000</v>
      </c>
      <c r="G47" s="436"/>
    </row>
    <row r="48" spans="1:7" ht="12.75">
      <c r="A48" s="432" t="s">
        <v>499</v>
      </c>
      <c r="B48" s="433">
        <v>17000</v>
      </c>
      <c r="C48" s="435"/>
      <c r="D48" s="466"/>
      <c r="E48" s="433"/>
      <c r="F48" s="433"/>
      <c r="G48" s="436"/>
    </row>
    <row r="49" spans="1:7" ht="12.75">
      <c r="A49" s="432" t="s">
        <v>500</v>
      </c>
      <c r="B49" s="433">
        <v>15000</v>
      </c>
      <c r="C49" s="435"/>
      <c r="D49" s="466">
        <v>44126</v>
      </c>
      <c r="E49" s="433"/>
      <c r="F49" s="433">
        <v>44126</v>
      </c>
      <c r="G49" s="436"/>
    </row>
    <row r="50" spans="1:7" ht="12.75">
      <c r="A50" s="432" t="s">
        <v>501</v>
      </c>
      <c r="B50" s="433">
        <v>3000</v>
      </c>
      <c r="C50" s="435"/>
      <c r="D50" s="466">
        <v>3000</v>
      </c>
      <c r="E50" s="433"/>
      <c r="F50" s="433">
        <v>3000</v>
      </c>
      <c r="G50" s="436"/>
    </row>
    <row r="51" spans="1:7" ht="12.75">
      <c r="A51" s="432" t="s">
        <v>502</v>
      </c>
      <c r="B51" s="433">
        <v>3000</v>
      </c>
      <c r="C51" s="435"/>
      <c r="D51" s="466">
        <v>3000</v>
      </c>
      <c r="E51" s="433"/>
      <c r="F51" s="433">
        <v>3000</v>
      </c>
      <c r="G51" s="436"/>
    </row>
    <row r="52" spans="1:7" ht="38.25">
      <c r="A52" s="468" t="s">
        <v>503</v>
      </c>
      <c r="B52" s="433"/>
      <c r="C52" s="435"/>
      <c r="D52" s="466">
        <v>16600</v>
      </c>
      <c r="E52" s="433"/>
      <c r="F52" s="433">
        <v>16600</v>
      </c>
      <c r="G52" s="436"/>
    </row>
    <row r="53" spans="1:7" ht="12.75">
      <c r="A53" s="432" t="s">
        <v>504</v>
      </c>
      <c r="B53" s="433"/>
      <c r="C53" s="435"/>
      <c r="D53" s="466">
        <v>11000</v>
      </c>
      <c r="E53" s="433"/>
      <c r="F53" s="433">
        <v>11000</v>
      </c>
      <c r="G53" s="436"/>
    </row>
    <row r="54" spans="1:7" ht="12.75">
      <c r="A54" s="432" t="s">
        <v>505</v>
      </c>
      <c r="B54" s="433"/>
      <c r="C54" s="435"/>
      <c r="D54" s="466">
        <v>5000</v>
      </c>
      <c r="E54" s="433"/>
      <c r="F54" s="433">
        <v>5000</v>
      </c>
      <c r="G54" s="436"/>
    </row>
    <row r="55" spans="1:7" ht="12.75">
      <c r="A55" s="432" t="s">
        <v>506</v>
      </c>
      <c r="B55" s="433"/>
      <c r="C55" s="435"/>
      <c r="D55" s="466">
        <v>24000</v>
      </c>
      <c r="E55" s="433"/>
      <c r="F55" s="433">
        <v>24000</v>
      </c>
      <c r="G55" s="436"/>
    </row>
    <row r="56" spans="1:7" ht="12.75">
      <c r="A56" s="432" t="s">
        <v>507</v>
      </c>
      <c r="B56" s="433"/>
      <c r="C56" s="435"/>
      <c r="D56" s="466">
        <v>7600</v>
      </c>
      <c r="E56" s="433"/>
      <c r="F56" s="433">
        <v>7600</v>
      </c>
      <c r="G56" s="436"/>
    </row>
    <row r="57" spans="1:7" ht="12.75">
      <c r="A57" s="432" t="s">
        <v>508</v>
      </c>
      <c r="B57" s="433"/>
      <c r="C57" s="435"/>
      <c r="D57" s="466">
        <v>10200</v>
      </c>
      <c r="E57" s="433"/>
      <c r="F57" s="433">
        <v>11880</v>
      </c>
      <c r="G57" s="436"/>
    </row>
    <row r="58" spans="1:7" ht="12.75">
      <c r="A58" s="432" t="s">
        <v>509</v>
      </c>
      <c r="B58" s="433"/>
      <c r="C58" s="435"/>
      <c r="D58" s="466">
        <v>15000</v>
      </c>
      <c r="E58" s="433"/>
      <c r="F58" s="433">
        <v>15000</v>
      </c>
      <c r="G58" s="436"/>
    </row>
    <row r="59" spans="1:7" ht="12.75">
      <c r="A59" s="432" t="s">
        <v>510</v>
      </c>
      <c r="B59" s="433"/>
      <c r="C59" s="435"/>
      <c r="D59" s="466">
        <v>5500</v>
      </c>
      <c r="E59" s="433"/>
      <c r="F59" s="433">
        <v>5500</v>
      </c>
      <c r="G59" s="436"/>
    </row>
    <row r="60" spans="1:7" ht="12.75">
      <c r="A60" s="432" t="s">
        <v>511</v>
      </c>
      <c r="B60" s="433"/>
      <c r="C60" s="435"/>
      <c r="D60" s="466">
        <v>79377</v>
      </c>
      <c r="E60" s="433"/>
      <c r="F60" s="433">
        <v>79377</v>
      </c>
      <c r="G60" s="436"/>
    </row>
    <row r="61" spans="1:7" ht="12.75">
      <c r="A61" s="432" t="s">
        <v>512</v>
      </c>
      <c r="B61" s="433"/>
      <c r="C61" s="435"/>
      <c r="D61" s="466">
        <v>6000</v>
      </c>
      <c r="E61" s="433"/>
      <c r="F61" s="433">
        <v>6000</v>
      </c>
      <c r="G61" s="436"/>
    </row>
    <row r="62" spans="1:7" ht="12.75">
      <c r="A62" s="432" t="s">
        <v>513</v>
      </c>
      <c r="B62" s="433"/>
      <c r="C62" s="435"/>
      <c r="D62" s="466">
        <v>3000</v>
      </c>
      <c r="E62" s="433"/>
      <c r="F62" s="433">
        <v>3000</v>
      </c>
      <c r="G62" s="436"/>
    </row>
    <row r="63" spans="1:7" ht="12.75">
      <c r="A63" s="432" t="s">
        <v>514</v>
      </c>
      <c r="B63" s="433"/>
      <c r="C63" s="435"/>
      <c r="D63" s="466">
        <v>3000</v>
      </c>
      <c r="E63" s="433"/>
      <c r="F63" s="433">
        <v>3000</v>
      </c>
      <c r="G63" s="436"/>
    </row>
    <row r="64" spans="1:7" ht="13.5">
      <c r="A64" s="469" t="s">
        <v>515</v>
      </c>
      <c r="B64" s="470"/>
      <c r="C64" s="471"/>
      <c r="D64" s="472"/>
      <c r="E64" s="470"/>
      <c r="F64" s="470">
        <v>7000</v>
      </c>
      <c r="G64" s="473"/>
    </row>
    <row r="65" spans="1:7" ht="13.5">
      <c r="A65" s="423"/>
      <c r="B65" s="424" t="s">
        <v>4</v>
      </c>
      <c r="C65" s="425" t="s">
        <v>409</v>
      </c>
      <c r="D65" s="456" t="s">
        <v>5</v>
      </c>
      <c r="E65" s="424" t="s">
        <v>409</v>
      </c>
      <c r="F65" s="424" t="s">
        <v>6</v>
      </c>
      <c r="G65" s="474" t="s">
        <v>409</v>
      </c>
    </row>
    <row r="66" spans="1:7" ht="12.75">
      <c r="A66" s="457"/>
      <c r="B66" s="458"/>
      <c r="C66" s="459"/>
      <c r="D66" s="460"/>
      <c r="E66" s="458"/>
      <c r="F66" s="458"/>
      <c r="G66" s="436"/>
    </row>
    <row r="67" spans="1:7" ht="12.75">
      <c r="A67" s="438" t="s">
        <v>162</v>
      </c>
      <c r="B67" s="464">
        <f aca="true" t="shared" si="0" ref="B67:G67">SUM(B68)</f>
        <v>460</v>
      </c>
      <c r="C67" s="462">
        <f t="shared" si="0"/>
        <v>0</v>
      </c>
      <c r="D67" s="463">
        <f t="shared" si="0"/>
        <v>8570</v>
      </c>
      <c r="E67" s="464">
        <f t="shared" si="0"/>
        <v>0</v>
      </c>
      <c r="F67" s="464">
        <f t="shared" si="0"/>
        <v>23570</v>
      </c>
      <c r="G67" s="465">
        <f t="shared" si="0"/>
        <v>0</v>
      </c>
    </row>
    <row r="68" spans="1:7" ht="12.75">
      <c r="A68" s="432" t="s">
        <v>516</v>
      </c>
      <c r="B68" s="433">
        <v>460</v>
      </c>
      <c r="C68" s="435"/>
      <c r="D68" s="466">
        <v>8570</v>
      </c>
      <c r="E68" s="433"/>
      <c r="F68" s="433">
        <v>23570</v>
      </c>
      <c r="G68" s="436"/>
    </row>
    <row r="69" spans="1:7" ht="12.75">
      <c r="A69" s="432"/>
      <c r="B69" s="433"/>
      <c r="C69" s="435"/>
      <c r="D69" s="466"/>
      <c r="E69" s="433"/>
      <c r="F69" s="433"/>
      <c r="G69" s="436"/>
    </row>
    <row r="70" spans="1:7" ht="12.75">
      <c r="A70" s="438" t="s">
        <v>161</v>
      </c>
      <c r="B70" s="461">
        <f>SUM(B71:B72)</f>
        <v>7816</v>
      </c>
      <c r="C70" s="462">
        <f>SUM(C71:C72)</f>
        <v>0</v>
      </c>
      <c r="D70" s="463">
        <f>SUM(D71:D84)</f>
        <v>16402</v>
      </c>
      <c r="E70" s="464">
        <f>SUM(E71:E73)</f>
        <v>0</v>
      </c>
      <c r="F70" s="464">
        <f>SUM(F71:F85)</f>
        <v>22758</v>
      </c>
      <c r="G70" s="465">
        <f>SUM(G71:G85)</f>
        <v>0</v>
      </c>
    </row>
    <row r="71" spans="1:7" ht="12.75">
      <c r="A71" s="432" t="s">
        <v>517</v>
      </c>
      <c r="B71" s="433">
        <v>1600</v>
      </c>
      <c r="C71" s="435"/>
      <c r="D71" s="466">
        <v>3109</v>
      </c>
      <c r="E71" s="433"/>
      <c r="F71" s="433">
        <v>3109</v>
      </c>
      <c r="G71" s="436"/>
    </row>
    <row r="72" spans="1:7" ht="12.75">
      <c r="A72" s="447" t="s">
        <v>518</v>
      </c>
      <c r="B72" s="433">
        <v>6216</v>
      </c>
      <c r="C72" s="435"/>
      <c r="D72" s="466">
        <v>6362</v>
      </c>
      <c r="E72" s="433"/>
      <c r="F72" s="433">
        <v>7919</v>
      </c>
      <c r="G72" s="436"/>
    </row>
    <row r="73" spans="1:7" ht="12.75">
      <c r="A73" s="447" t="s">
        <v>519</v>
      </c>
      <c r="B73" s="433"/>
      <c r="C73" s="435"/>
      <c r="D73" s="466">
        <v>655</v>
      </c>
      <c r="E73" s="433"/>
      <c r="F73" s="433">
        <v>655</v>
      </c>
      <c r="G73" s="436"/>
    </row>
    <row r="74" spans="1:7" ht="12.75">
      <c r="A74" s="447" t="s">
        <v>520</v>
      </c>
      <c r="B74" s="433"/>
      <c r="C74" s="435"/>
      <c r="D74" s="466">
        <v>732</v>
      </c>
      <c r="E74" s="433"/>
      <c r="F74" s="433">
        <v>732</v>
      </c>
      <c r="G74" s="436"/>
    </row>
    <row r="75" spans="1:7" ht="12.75">
      <c r="A75" s="447" t="s">
        <v>521</v>
      </c>
      <c r="B75" s="433"/>
      <c r="C75" s="435"/>
      <c r="D75" s="466">
        <v>1805</v>
      </c>
      <c r="E75" s="433"/>
      <c r="F75" s="433">
        <v>1805</v>
      </c>
      <c r="G75" s="436"/>
    </row>
    <row r="76" spans="1:7" ht="12.75">
      <c r="A76" s="447" t="s">
        <v>522</v>
      </c>
      <c r="B76" s="433"/>
      <c r="C76" s="435"/>
      <c r="D76" s="466">
        <v>2001</v>
      </c>
      <c r="E76" s="433"/>
      <c r="F76" s="433">
        <v>2378</v>
      </c>
      <c r="G76" s="436"/>
    </row>
    <row r="77" spans="1:7" ht="12.75">
      <c r="A77" s="447" t="s">
        <v>523</v>
      </c>
      <c r="B77" s="433"/>
      <c r="C77" s="435"/>
      <c r="D77" s="466">
        <v>129</v>
      </c>
      <c r="E77" s="433"/>
      <c r="F77" s="433">
        <v>129</v>
      </c>
      <c r="G77" s="436"/>
    </row>
    <row r="78" spans="1:7" ht="12.75">
      <c r="A78" s="447" t="s">
        <v>524</v>
      </c>
      <c r="B78" s="433"/>
      <c r="C78" s="435"/>
      <c r="D78" s="466">
        <v>148</v>
      </c>
      <c r="E78" s="433"/>
      <c r="F78" s="433">
        <v>148</v>
      </c>
      <c r="G78" s="436"/>
    </row>
    <row r="79" spans="1:7" ht="12.75">
      <c r="A79" s="447" t="s">
        <v>525</v>
      </c>
      <c r="B79" s="433"/>
      <c r="C79" s="435"/>
      <c r="D79" s="466">
        <v>148</v>
      </c>
      <c r="E79" s="433"/>
      <c r="F79" s="433">
        <v>148</v>
      </c>
      <c r="G79" s="436"/>
    </row>
    <row r="80" spans="1:7" ht="12.75">
      <c r="A80" s="447" t="s">
        <v>520</v>
      </c>
      <c r="B80" s="433"/>
      <c r="C80" s="435"/>
      <c r="D80" s="466">
        <v>148</v>
      </c>
      <c r="E80" s="433"/>
      <c r="F80" s="433">
        <v>148</v>
      </c>
      <c r="G80" s="436"/>
    </row>
    <row r="81" spans="1:7" ht="12.75">
      <c r="A81" s="447" t="s">
        <v>526</v>
      </c>
      <c r="B81" s="433"/>
      <c r="C81" s="435"/>
      <c r="D81" s="466">
        <v>692</v>
      </c>
      <c r="E81" s="433"/>
      <c r="F81" s="433">
        <v>1292</v>
      </c>
      <c r="G81" s="436"/>
    </row>
    <row r="82" spans="1:7" ht="12.75">
      <c r="A82" s="447" t="s">
        <v>527</v>
      </c>
      <c r="B82" s="433"/>
      <c r="C82" s="435"/>
      <c r="D82" s="466">
        <v>124</v>
      </c>
      <c r="E82" s="433"/>
      <c r="F82" s="433">
        <v>124</v>
      </c>
      <c r="G82" s="436"/>
    </row>
    <row r="83" spans="1:7" ht="12.75">
      <c r="A83" s="447" t="s">
        <v>528</v>
      </c>
      <c r="B83" s="433"/>
      <c r="C83" s="435"/>
      <c r="D83" s="466">
        <v>129</v>
      </c>
      <c r="E83" s="433"/>
      <c r="F83" s="433">
        <v>3729</v>
      </c>
      <c r="G83" s="436"/>
    </row>
    <row r="84" spans="1:7" ht="12.75">
      <c r="A84" s="432" t="s">
        <v>529</v>
      </c>
      <c r="B84" s="433"/>
      <c r="C84" s="435"/>
      <c r="D84" s="466">
        <v>220</v>
      </c>
      <c r="E84" s="433"/>
      <c r="F84" s="433">
        <v>220</v>
      </c>
      <c r="G84" s="436"/>
    </row>
    <row r="85" spans="1:7" ht="12.75">
      <c r="A85" s="447" t="s">
        <v>530</v>
      </c>
      <c r="B85" s="445"/>
      <c r="C85" s="475"/>
      <c r="D85" s="476"/>
      <c r="E85" s="445"/>
      <c r="F85" s="445">
        <v>222</v>
      </c>
      <c r="G85" s="436"/>
    </row>
    <row r="86" spans="1:7" ht="12.75">
      <c r="A86" s="447"/>
      <c r="B86" s="445"/>
      <c r="C86" s="475"/>
      <c r="D86" s="476"/>
      <c r="E86" s="445"/>
      <c r="F86" s="445"/>
      <c r="G86" s="436"/>
    </row>
    <row r="87" spans="1:7" ht="14.25">
      <c r="A87" s="452" t="s">
        <v>365</v>
      </c>
      <c r="B87" s="477">
        <f aca="true" t="shared" si="1" ref="B87:G87">SUM(B8+B67+B70)</f>
        <v>496555</v>
      </c>
      <c r="C87" s="478">
        <f t="shared" si="1"/>
        <v>76000</v>
      </c>
      <c r="D87" s="479">
        <f t="shared" si="1"/>
        <v>815684</v>
      </c>
      <c r="E87" s="477">
        <f t="shared" si="1"/>
        <v>51800</v>
      </c>
      <c r="F87" s="477">
        <f t="shared" si="1"/>
        <v>563878</v>
      </c>
      <c r="G87" s="480">
        <f t="shared" si="1"/>
        <v>22300</v>
      </c>
    </row>
  </sheetData>
  <sheetProtection selectLockedCells="1" selectUnlockedCells="1"/>
  <mergeCells count="2">
    <mergeCell ref="A3:F3"/>
    <mergeCell ref="A4:F4"/>
  </mergeCells>
  <printOptions horizontalCentered="1"/>
  <pageMargins left="0.2361111111111111" right="0.27569444444444446" top="0.2701388888888889" bottom="0.25972222222222224" header="0.5118055555555555" footer="0.5118055555555555"/>
  <pageSetup horizontalDpi="300" verticalDpi="300" orientation="landscape" paperSize="9" scale="65"/>
  <rowBreaks count="1" manualBreakCount="1">
    <brk id="64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G39"/>
  <sheetViews>
    <sheetView workbookViewId="0" topLeftCell="B13">
      <selection activeCell="G18" sqref="G18"/>
    </sheetView>
  </sheetViews>
  <sheetFormatPr defaultColWidth="9.00390625" defaultRowHeight="12.75"/>
  <cols>
    <col min="1" max="1" width="58.125" style="1" customWidth="1"/>
    <col min="2" max="7" width="13.75390625" style="1" customWidth="1"/>
    <col min="8" max="16384" width="9.125" style="1" customWidth="1"/>
  </cols>
  <sheetData>
    <row r="1" ht="12.75">
      <c r="A1" s="241" t="s">
        <v>531</v>
      </c>
    </row>
    <row r="2" ht="12.75">
      <c r="A2" s="241"/>
    </row>
    <row r="3" spans="1:7" ht="15.75">
      <c r="A3" s="481" t="s">
        <v>532</v>
      </c>
      <c r="B3" s="481"/>
      <c r="C3" s="481"/>
      <c r="D3" s="481"/>
      <c r="E3" s="481"/>
      <c r="F3" s="481"/>
      <c r="G3" s="481"/>
    </row>
    <row r="4" spans="1:7" ht="15.75">
      <c r="A4" s="481" t="s">
        <v>533</v>
      </c>
      <c r="B4" s="481"/>
      <c r="C4" s="481"/>
      <c r="D4" s="481"/>
      <c r="E4" s="481"/>
      <c r="F4" s="481"/>
      <c r="G4" s="481"/>
    </row>
    <row r="5" ht="16.5">
      <c r="A5" s="224"/>
    </row>
    <row r="6" spans="1:7" ht="51.75" customHeight="1">
      <c r="A6" s="217" t="s">
        <v>249</v>
      </c>
      <c r="B6" s="482" t="s">
        <v>7</v>
      </c>
      <c r="C6" s="483" t="s">
        <v>534</v>
      </c>
      <c r="D6" s="484" t="s">
        <v>5</v>
      </c>
      <c r="E6" s="483" t="s">
        <v>534</v>
      </c>
      <c r="F6" s="485" t="s">
        <v>6</v>
      </c>
      <c r="G6" s="486" t="s">
        <v>534</v>
      </c>
    </row>
    <row r="7" spans="1:7" ht="15" customHeight="1">
      <c r="A7" s="487" t="s">
        <v>535</v>
      </c>
      <c r="B7" s="50">
        <v>29000</v>
      </c>
      <c r="C7" s="50">
        <v>26100</v>
      </c>
      <c r="D7" s="49">
        <v>29000</v>
      </c>
      <c r="E7" s="50">
        <v>26100</v>
      </c>
      <c r="F7" s="51">
        <v>29000</v>
      </c>
      <c r="G7" s="52">
        <v>26100</v>
      </c>
    </row>
    <row r="8" spans="1:7" ht="15" customHeight="1">
      <c r="A8" s="487" t="s">
        <v>536</v>
      </c>
      <c r="B8" s="50">
        <v>5000</v>
      </c>
      <c r="C8" s="50">
        <v>4500</v>
      </c>
      <c r="D8" s="49">
        <v>5000</v>
      </c>
      <c r="E8" s="50">
        <v>4500</v>
      </c>
      <c r="F8" s="51">
        <v>5000</v>
      </c>
      <c r="G8" s="52">
        <v>4500</v>
      </c>
    </row>
    <row r="9" spans="1:7" ht="15" customHeight="1">
      <c r="A9" s="487" t="s">
        <v>537</v>
      </c>
      <c r="B9" s="50">
        <v>1000</v>
      </c>
      <c r="C9" s="50">
        <v>900</v>
      </c>
      <c r="D9" s="49">
        <v>1000</v>
      </c>
      <c r="E9" s="50">
        <v>900</v>
      </c>
      <c r="F9" s="51">
        <v>1000</v>
      </c>
      <c r="G9" s="52">
        <v>900</v>
      </c>
    </row>
    <row r="10" spans="1:7" ht="15" customHeight="1">
      <c r="A10" s="487" t="s">
        <v>538</v>
      </c>
      <c r="B10" s="50">
        <v>13000</v>
      </c>
      <c r="C10" s="50">
        <v>11700</v>
      </c>
      <c r="D10" s="49">
        <v>13000</v>
      </c>
      <c r="E10" s="50">
        <v>11700</v>
      </c>
      <c r="F10" s="51">
        <v>13000</v>
      </c>
      <c r="G10" s="52">
        <v>11700</v>
      </c>
    </row>
    <row r="11" spans="1:7" ht="15" customHeight="1">
      <c r="A11" s="487" t="s">
        <v>539</v>
      </c>
      <c r="B11" s="50">
        <v>15000</v>
      </c>
      <c r="C11" s="50"/>
      <c r="D11" s="49">
        <v>15000</v>
      </c>
      <c r="E11" s="50"/>
      <c r="F11" s="51">
        <v>15000</v>
      </c>
      <c r="G11" s="52"/>
    </row>
    <row r="12" spans="1:7" ht="15" customHeight="1">
      <c r="A12" s="487" t="s">
        <v>540</v>
      </c>
      <c r="B12" s="50">
        <v>3000</v>
      </c>
      <c r="C12" s="50">
        <v>2700</v>
      </c>
      <c r="D12" s="49">
        <v>3000</v>
      </c>
      <c r="E12" s="50">
        <v>2700</v>
      </c>
      <c r="F12" s="51">
        <v>3000</v>
      </c>
      <c r="G12" s="52">
        <v>2700</v>
      </c>
    </row>
    <row r="13" spans="1:7" ht="15" customHeight="1">
      <c r="A13" s="487" t="s">
        <v>541</v>
      </c>
      <c r="B13" s="50">
        <v>19000</v>
      </c>
      <c r="C13" s="50">
        <v>17100</v>
      </c>
      <c r="D13" s="49">
        <v>19000</v>
      </c>
      <c r="E13" s="50">
        <v>17100</v>
      </c>
      <c r="F13" s="51">
        <v>19000</v>
      </c>
      <c r="G13" s="52">
        <v>17100</v>
      </c>
    </row>
    <row r="14" spans="1:7" ht="15" customHeight="1">
      <c r="A14" s="487" t="s">
        <v>542</v>
      </c>
      <c r="B14" s="50">
        <v>11000</v>
      </c>
      <c r="C14" s="50"/>
      <c r="D14" s="49">
        <v>11000</v>
      </c>
      <c r="E14" s="50"/>
      <c r="F14" s="51">
        <v>11000</v>
      </c>
      <c r="G14" s="52"/>
    </row>
    <row r="15" spans="1:7" ht="15" customHeight="1">
      <c r="A15" s="487" t="s">
        <v>543</v>
      </c>
      <c r="B15" s="50">
        <v>15000</v>
      </c>
      <c r="C15" s="50"/>
      <c r="D15" s="49">
        <v>15000</v>
      </c>
      <c r="E15" s="50"/>
      <c r="F15" s="51">
        <v>17000</v>
      </c>
      <c r="G15" s="52"/>
    </row>
    <row r="16" spans="1:7" ht="15" customHeight="1">
      <c r="A16" s="487" t="s">
        <v>544</v>
      </c>
      <c r="B16" s="50">
        <v>6000</v>
      </c>
      <c r="C16" s="50"/>
      <c r="D16" s="49">
        <v>6000</v>
      </c>
      <c r="E16" s="50"/>
      <c r="F16" s="51">
        <v>6000</v>
      </c>
      <c r="G16" s="52"/>
    </row>
    <row r="17" spans="1:7" ht="15" customHeight="1">
      <c r="A17" s="487" t="s">
        <v>545</v>
      </c>
      <c r="B17" s="50">
        <v>5500</v>
      </c>
      <c r="C17" s="50">
        <v>5500</v>
      </c>
      <c r="D17" s="49">
        <v>5500</v>
      </c>
      <c r="E17" s="50">
        <v>5500</v>
      </c>
      <c r="F17" s="51">
        <v>5500</v>
      </c>
      <c r="G17" s="52">
        <v>5500</v>
      </c>
    </row>
    <row r="18" spans="1:7" ht="15" customHeight="1">
      <c r="A18" s="487" t="s">
        <v>546</v>
      </c>
      <c r="B18" s="50">
        <v>6000</v>
      </c>
      <c r="C18" s="50"/>
      <c r="D18" s="49">
        <v>6000</v>
      </c>
      <c r="E18" s="50"/>
      <c r="F18" s="51">
        <v>7500</v>
      </c>
      <c r="G18" s="52"/>
    </row>
    <row r="19" spans="1:7" ht="15" customHeight="1">
      <c r="A19" s="487" t="s">
        <v>547</v>
      </c>
      <c r="B19" s="50">
        <v>1000</v>
      </c>
      <c r="C19" s="50"/>
      <c r="D19" s="49">
        <v>1000</v>
      </c>
      <c r="E19" s="50"/>
      <c r="F19" s="51">
        <v>1000</v>
      </c>
      <c r="G19" s="52"/>
    </row>
    <row r="20" spans="1:7" ht="15" customHeight="1">
      <c r="A20" s="487" t="s">
        <v>548</v>
      </c>
      <c r="B20" s="50">
        <v>2000</v>
      </c>
      <c r="C20" s="50">
        <v>2000</v>
      </c>
      <c r="D20" s="49">
        <v>2000</v>
      </c>
      <c r="E20" s="50">
        <v>2000</v>
      </c>
      <c r="F20" s="51">
        <v>2000</v>
      </c>
      <c r="G20" s="52">
        <v>2000</v>
      </c>
    </row>
    <row r="21" spans="1:7" ht="15" customHeight="1">
      <c r="A21" s="487" t="s">
        <v>549</v>
      </c>
      <c r="B21" s="50">
        <v>22600</v>
      </c>
      <c r="C21" s="50"/>
      <c r="D21" s="49">
        <v>22600</v>
      </c>
      <c r="E21" s="50"/>
      <c r="F21" s="51">
        <v>22600</v>
      </c>
      <c r="G21" s="52"/>
    </row>
    <row r="22" spans="1:7" ht="15" customHeight="1">
      <c r="A22" s="487" t="s">
        <v>550</v>
      </c>
      <c r="B22" s="50"/>
      <c r="C22" s="50"/>
      <c r="D22" s="49">
        <v>133</v>
      </c>
      <c r="E22" s="50">
        <v>133</v>
      </c>
      <c r="F22" s="51">
        <v>133</v>
      </c>
      <c r="G22" s="52">
        <v>133</v>
      </c>
    </row>
    <row r="23" spans="1:7" ht="15" customHeight="1">
      <c r="A23" s="487" t="s">
        <v>551</v>
      </c>
      <c r="B23" s="50"/>
      <c r="C23" s="50"/>
      <c r="D23" s="49">
        <v>6821</v>
      </c>
      <c r="E23" s="50">
        <v>6821</v>
      </c>
      <c r="F23" s="51">
        <v>6821</v>
      </c>
      <c r="G23" s="52">
        <v>6821</v>
      </c>
    </row>
    <row r="24" spans="1:7" ht="25.5" customHeight="1">
      <c r="A24" s="220" t="s">
        <v>552</v>
      </c>
      <c r="B24" s="35">
        <f aca="true" t="shared" si="0" ref="B24:G24">SUM(B7:B23)</f>
        <v>154100</v>
      </c>
      <c r="C24" s="35">
        <f t="shared" si="0"/>
        <v>70500</v>
      </c>
      <c r="D24" s="65">
        <f t="shared" si="0"/>
        <v>161054</v>
      </c>
      <c r="E24" s="35">
        <f t="shared" si="0"/>
        <v>77454</v>
      </c>
      <c r="F24" s="66">
        <f>SUM(F7:F23)</f>
        <v>164554</v>
      </c>
      <c r="G24" s="36">
        <f t="shared" si="0"/>
        <v>77454</v>
      </c>
    </row>
    <row r="25" spans="1:7" ht="15" customHeight="1">
      <c r="A25" s="488"/>
      <c r="B25" s="105"/>
      <c r="C25" s="50"/>
      <c r="D25" s="49"/>
      <c r="E25" s="50"/>
      <c r="F25" s="51"/>
      <c r="G25" s="52"/>
    </row>
    <row r="26" spans="1:7" ht="15" customHeight="1">
      <c r="A26" s="487" t="s">
        <v>553</v>
      </c>
      <c r="B26" s="50">
        <v>500</v>
      </c>
      <c r="C26" s="50">
        <v>500</v>
      </c>
      <c r="D26" s="49"/>
      <c r="E26" s="50"/>
      <c r="F26" s="51"/>
      <c r="G26" s="52"/>
    </row>
    <row r="27" spans="1:7" ht="15" customHeight="1">
      <c r="A27" s="487" t="s">
        <v>554</v>
      </c>
      <c r="B27" s="50">
        <v>500</v>
      </c>
      <c r="C27" s="50">
        <v>500</v>
      </c>
      <c r="D27" s="49"/>
      <c r="E27" s="50"/>
      <c r="F27" s="51"/>
      <c r="G27" s="52"/>
    </row>
    <row r="28" spans="1:7" ht="15" customHeight="1">
      <c r="A28" s="487" t="s">
        <v>555</v>
      </c>
      <c r="B28" s="50">
        <v>2000</v>
      </c>
      <c r="C28" s="50"/>
      <c r="D28" s="49">
        <v>2000</v>
      </c>
      <c r="E28" s="50"/>
      <c r="F28" s="51">
        <v>2000</v>
      </c>
      <c r="G28" s="52"/>
    </row>
    <row r="29" spans="1:7" ht="12.75">
      <c r="A29" s="487" t="s">
        <v>556</v>
      </c>
      <c r="B29" s="50">
        <v>6000</v>
      </c>
      <c r="C29" s="50"/>
      <c r="D29" s="49">
        <v>6000</v>
      </c>
      <c r="E29" s="50"/>
      <c r="F29" s="51">
        <v>2500</v>
      </c>
      <c r="G29" s="52"/>
    </row>
    <row r="30" spans="1:7" ht="12.75">
      <c r="A30" s="487" t="s">
        <v>557</v>
      </c>
      <c r="B30" s="50"/>
      <c r="C30" s="50"/>
      <c r="D30" s="49"/>
      <c r="E30" s="50"/>
      <c r="F30" s="51"/>
      <c r="G30" s="52"/>
    </row>
    <row r="31" spans="1:7" ht="15" customHeight="1">
      <c r="A31" s="220" t="s">
        <v>558</v>
      </c>
      <c r="B31" s="35">
        <f aca="true" t="shared" si="1" ref="B31:G31">SUM(B26:B30)</f>
        <v>9000</v>
      </c>
      <c r="C31" s="35">
        <f t="shared" si="1"/>
        <v>1000</v>
      </c>
      <c r="D31" s="35">
        <f t="shared" si="1"/>
        <v>8000</v>
      </c>
      <c r="E31" s="35">
        <f t="shared" si="1"/>
        <v>0</v>
      </c>
      <c r="F31" s="35">
        <f t="shared" si="1"/>
        <v>4500</v>
      </c>
      <c r="G31" s="36">
        <f t="shared" si="1"/>
        <v>0</v>
      </c>
    </row>
    <row r="32" spans="1:7" ht="15" customHeight="1">
      <c r="A32" s="487"/>
      <c r="B32" s="50"/>
      <c r="C32" s="50"/>
      <c r="D32" s="49"/>
      <c r="E32" s="50"/>
      <c r="F32" s="51"/>
      <c r="G32" s="52"/>
    </row>
    <row r="33" spans="1:7" ht="15" customHeight="1">
      <c r="A33" s="220" t="s">
        <v>559</v>
      </c>
      <c r="B33" s="35">
        <f>SUM(B24+B31)</f>
        <v>163100</v>
      </c>
      <c r="C33" s="35">
        <v>71500</v>
      </c>
      <c r="D33" s="65">
        <f>SUM(D24+D31)</f>
        <v>169054</v>
      </c>
      <c r="E33" s="35">
        <f>SUM(E24+E31)</f>
        <v>77454</v>
      </c>
      <c r="F33" s="66">
        <f>SUM(F24+F31)</f>
        <v>169054</v>
      </c>
      <c r="G33" s="36">
        <f>SUM(G24+G31)</f>
        <v>77454</v>
      </c>
    </row>
    <row r="34" spans="1:7" ht="15" customHeight="1">
      <c r="A34" s="54"/>
      <c r="B34" s="50"/>
      <c r="C34" s="50"/>
      <c r="D34" s="49"/>
      <c r="E34" s="50"/>
      <c r="F34" s="51"/>
      <c r="G34" s="52"/>
    </row>
    <row r="35" spans="1:7" ht="15" customHeight="1">
      <c r="A35" s="33" t="s">
        <v>560</v>
      </c>
      <c r="B35" s="35">
        <f aca="true" t="shared" si="2" ref="B35:G35">SUM(B36:B37)</f>
        <v>7200</v>
      </c>
      <c r="C35" s="35">
        <f t="shared" si="2"/>
        <v>4104</v>
      </c>
      <c r="D35" s="65">
        <f t="shared" si="2"/>
        <v>7200</v>
      </c>
      <c r="E35" s="35">
        <f t="shared" si="2"/>
        <v>4104</v>
      </c>
      <c r="F35" s="66">
        <f t="shared" si="2"/>
        <v>7200</v>
      </c>
      <c r="G35" s="36">
        <f t="shared" si="2"/>
        <v>0</v>
      </c>
    </row>
    <row r="36" spans="1:7" ht="14.25" customHeight="1">
      <c r="A36" s="54" t="s">
        <v>561</v>
      </c>
      <c r="B36" s="50">
        <v>4560</v>
      </c>
      <c r="C36" s="50">
        <v>4104</v>
      </c>
      <c r="D36" s="49">
        <v>4560</v>
      </c>
      <c r="E36" s="50">
        <v>4104</v>
      </c>
      <c r="F36" s="51">
        <v>4560</v>
      </c>
      <c r="G36" s="52"/>
    </row>
    <row r="37" spans="1:7" ht="13.5" customHeight="1">
      <c r="A37" s="54" t="s">
        <v>562</v>
      </c>
      <c r="B37" s="50">
        <v>2640</v>
      </c>
      <c r="C37" s="50"/>
      <c r="D37" s="49">
        <v>2640</v>
      </c>
      <c r="E37" s="50"/>
      <c r="F37" s="51">
        <v>2640</v>
      </c>
      <c r="G37" s="52"/>
    </row>
    <row r="38" spans="1:7" ht="12.75">
      <c r="A38" s="54"/>
      <c r="B38" s="50"/>
      <c r="C38" s="50"/>
      <c r="D38" s="49"/>
      <c r="E38" s="50"/>
      <c r="F38" s="51"/>
      <c r="G38" s="52"/>
    </row>
    <row r="39" spans="1:7" ht="14.25">
      <c r="A39" s="489" t="s">
        <v>365</v>
      </c>
      <c r="B39" s="490">
        <f aca="true" t="shared" si="3" ref="B39:G39">SUM(B33+B35)</f>
        <v>170300</v>
      </c>
      <c r="C39" s="490">
        <f t="shared" si="3"/>
        <v>75604</v>
      </c>
      <c r="D39" s="491">
        <f t="shared" si="3"/>
        <v>176254</v>
      </c>
      <c r="E39" s="490">
        <f t="shared" si="3"/>
        <v>81558</v>
      </c>
      <c r="F39" s="492">
        <f t="shared" si="3"/>
        <v>176254</v>
      </c>
      <c r="G39" s="493">
        <f t="shared" si="3"/>
        <v>77454</v>
      </c>
    </row>
  </sheetData>
  <sheetProtection selectLockedCells="1" selectUnlockedCells="1"/>
  <mergeCells count="2">
    <mergeCell ref="A3:G3"/>
    <mergeCell ref="A4:G4"/>
  </mergeCells>
  <printOptions horizontalCentered="1"/>
  <pageMargins left="0.15763888888888888" right="0.15763888888888888" top="0.32013888888888886" bottom="0.3402777777777778" header="0.5118055555555555" footer="0.511805555555555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</dc:creator>
  <cp:keywords/>
  <dc:description/>
  <cp:lastModifiedBy>moni</cp:lastModifiedBy>
  <cp:lastPrinted>2008-12-11T09:10:27Z</cp:lastPrinted>
  <dcterms:created xsi:type="dcterms:W3CDTF">2003-02-14T08:59:10Z</dcterms:created>
  <dcterms:modified xsi:type="dcterms:W3CDTF">2008-12-11T09:14:31Z</dcterms:modified>
  <cp:category/>
  <cp:version/>
  <cp:contentType/>
  <cp:contentStatus/>
</cp:coreProperties>
</file>