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6255" firstSheet="1" activeTab="5"/>
  </bookViews>
  <sheets>
    <sheet name="1.sz. melléklet" sheetId="1" r:id="rId1"/>
    <sheet name="1.a1.b. melléklet" sheetId="2" r:id="rId2"/>
    <sheet name="3.sz. melléklet" sheetId="3" r:id="rId3"/>
    <sheet name="4. sz. melléklet" sheetId="4" r:id="rId4"/>
    <sheet name="5. sz. melléklet" sheetId="5" r:id="rId5"/>
    <sheet name="11.sz. melléklet" sheetId="6" r:id="rId6"/>
  </sheets>
  <definedNames/>
  <calcPr fullCalcOnLoad="1"/>
</workbook>
</file>

<file path=xl/sharedStrings.xml><?xml version="1.0" encoding="utf-8"?>
<sst xmlns="http://schemas.openxmlformats.org/spreadsheetml/2006/main" count="645" uniqueCount="341">
  <si>
    <t xml:space="preserve"> - működési célú tartalék- lemondásra kerülő állami hozzájárulás</t>
  </si>
  <si>
    <t>Önkormányzati költségvetési szervek engedélyezett álláshelyeinek száma</t>
  </si>
  <si>
    <t xml:space="preserve"> Tata Város Önkormányzatának 2009. évi pénzforgalmi mérlege (E Ft-ban)</t>
  </si>
  <si>
    <t>2009. évi működési célú bevételek és kiadások mérlege (E Ft-ban)</t>
  </si>
  <si>
    <t>2009. évi fejlesztési célú bevételek és kiadások mérlege (E Ft-ban)</t>
  </si>
  <si>
    <t xml:space="preserve">Tata Város Önkormányzatának 2009. évi költségvetési kiadásai </t>
  </si>
  <si>
    <t xml:space="preserve"> - működési céltartalék THAC kézilabda </t>
  </si>
  <si>
    <t xml:space="preserve"> - felhalmozási célútartalék - elővásárlási jog érv.</t>
  </si>
  <si>
    <t xml:space="preserve"> - működési céltartalék</t>
  </si>
  <si>
    <t xml:space="preserve"> - működési céltartalék - THAC kézilabda szakosztály</t>
  </si>
  <si>
    <t>Finanszírozási kiadások összesen:</t>
  </si>
  <si>
    <t>Bevételek összesen:</t>
  </si>
  <si>
    <t xml:space="preserve"> - működési célútartalék áll. tám. lemondási kötel.miatt</t>
  </si>
  <si>
    <t xml:space="preserve"> - fejl.célú tartalék elővásárlási jog érv.</t>
  </si>
  <si>
    <t xml:space="preserve">Fejlesztési célú tartalék - elővásárlási jog érv. </t>
  </si>
  <si>
    <t>Működési céltartalék THAC kézilabda szakosztály</t>
  </si>
  <si>
    <t>Polgármesteri Hivatal 2009. évi költségvetési terve (szakfeladatok és kiemelt előirányzatok szerinti bontásban)</t>
  </si>
  <si>
    <t>Fazekas u. Tagintézmény</t>
  </si>
  <si>
    <t>221 214</t>
  </si>
  <si>
    <t>Saját vagy bérelt ingatlan hasznosítása (Agostyáni 1-3., egyéb)</t>
  </si>
  <si>
    <t>"Gyermekbarát város" kiadásai</t>
  </si>
  <si>
    <t>Iparosított tech.lakások felújítása, ÖKO program, NEP pályázatok támogatása</t>
  </si>
  <si>
    <t>Visszafizetés kötvény tartalékba</t>
  </si>
  <si>
    <t>Óvodai nevelés: Juniorka Óvoda tám., Bartók Óvoda bővítés</t>
  </si>
  <si>
    <t>Iskolás korúak Ált. iskolai oktatása (tám., Kőkúti Isk. uszoda)</t>
  </si>
  <si>
    <t>853 266</t>
  </si>
  <si>
    <t xml:space="preserve">Városi Diákönkormányzat </t>
  </si>
  <si>
    <t>Mód.(III.25.)</t>
  </si>
  <si>
    <t>Intézmények energiaracionalizálása</t>
  </si>
  <si>
    <t>Állami támogatás lemondási kötelezettség miatti tartalék</t>
  </si>
  <si>
    <t xml:space="preserve">Pénzügyi befektetés (kötvény) </t>
  </si>
  <si>
    <t>Egyes jöv. pótló tám. kieg. 72.870 E Ft, közcélú támog. 15.000 E Ft</t>
  </si>
  <si>
    <t>Kölcsön visszat. (lakástám. 11 M Ft, Távhő 41 M Ft)</t>
  </si>
  <si>
    <t xml:space="preserve">Ebből:                  - Lakáscélra </t>
  </si>
  <si>
    <t xml:space="preserve">                               (szociális 6.000 E Ft, munkáltatói 2.500 E Ft)</t>
  </si>
  <si>
    <t>Egyes jöv.pótló támog. Kiegészítése, közcélú foglal.</t>
  </si>
  <si>
    <t>Helyi adók és gépjárműadó 10 %-a</t>
  </si>
  <si>
    <t>Központosított támogatás TEUT pályázat</t>
  </si>
  <si>
    <t>Pénzügyi befektetés (kötvényből) hozama</t>
  </si>
  <si>
    <t xml:space="preserve">Pénzügyi befektetés kötvényből </t>
  </si>
  <si>
    <t xml:space="preserve">Céltartalék </t>
  </si>
  <si>
    <t xml:space="preserve"> - fejl.célú tartalék kötvényből</t>
  </si>
  <si>
    <t>Felhalmozási célú bérbeadás (koncesszió 38 M, Vízmű)</t>
  </si>
  <si>
    <t xml:space="preserve">         -Talajterhelési díj</t>
  </si>
  <si>
    <t>általános tartalék</t>
  </si>
  <si>
    <t>céltartalékok:</t>
  </si>
  <si>
    <t>Céltartalékok:</t>
  </si>
  <si>
    <t>Kölcs. nyújtása lakáscélra:</t>
  </si>
  <si>
    <t xml:space="preserve"> - lakossági</t>
  </si>
  <si>
    <t xml:space="preserve"> - munkáltatói</t>
  </si>
  <si>
    <t xml:space="preserve">4.sz. melléklet                 </t>
  </si>
  <si>
    <t>E. Ft-ban</t>
  </si>
  <si>
    <t>Hiteltörl.</t>
  </si>
  <si>
    <t>kölcsön</t>
  </si>
  <si>
    <t>Önkorm. feladatokra nem tervezhető elszám.</t>
  </si>
  <si>
    <t>751 889</t>
  </si>
  <si>
    <t>Hiteltörlesztés, kamat, kezességvállalás</t>
  </si>
  <si>
    <t>Polgármesteri Hivatal feladatainak költségvetése összesen:</t>
  </si>
  <si>
    <t>Német Kisebbségi Önkormányzat</t>
  </si>
  <si>
    <t>Lengyel Kisebbségi Önkormányzat</t>
  </si>
  <si>
    <t>Cigány Kisebbségi Önkormányzat</t>
  </si>
  <si>
    <t>Kisebbségi Önkormányzatok összesen</t>
  </si>
  <si>
    <t>Játszóterek fenntartása</t>
  </si>
  <si>
    <t>Tűzvédelem, közbiztonsági feladatok</t>
  </si>
  <si>
    <t>Egészségügyi feladatok</t>
  </si>
  <si>
    <t>Gyámhivatal hivatásos gondnok díja</t>
  </si>
  <si>
    <t>Szociális ellátás (támogatások)</t>
  </si>
  <si>
    <t>Kulturális feladatok</t>
  </si>
  <si>
    <t>Tatai Televizió kiadásai</t>
  </si>
  <si>
    <t>Bevétel</t>
  </si>
  <si>
    <t>Rendszeres gyermekvédelmi pénzbeli ell.</t>
  </si>
  <si>
    <t>Rendszeres szociális pénzbeni ellátások</t>
  </si>
  <si>
    <t>Kistérségi Többcélú Társulás</t>
  </si>
  <si>
    <t>Eseti pénzbeni szociális ellátások</t>
  </si>
  <si>
    <t>Munkanélküliek szociális segélyezése</t>
  </si>
  <si>
    <t>Eseti pénzbeli gyermekvédelmi ellátás</t>
  </si>
  <si>
    <t>Egyéb ingatlan értékesítés</t>
  </si>
  <si>
    <t>Egyéb ingatlanértékesítés</t>
  </si>
  <si>
    <t>Rövid lejáratú hiteltörlesztés</t>
  </si>
  <si>
    <t>751 966</t>
  </si>
  <si>
    <t>801 115</t>
  </si>
  <si>
    <t>801 214</t>
  </si>
  <si>
    <t>851 967</t>
  </si>
  <si>
    <t>751 856</t>
  </si>
  <si>
    <t>751 669</t>
  </si>
  <si>
    <t>751 670</t>
  </si>
  <si>
    <t>751 791</t>
  </si>
  <si>
    <t>751 834</t>
  </si>
  <si>
    <t>751 845</t>
  </si>
  <si>
    <t>852 018</t>
  </si>
  <si>
    <t>853 311</t>
  </si>
  <si>
    <t>853 344</t>
  </si>
  <si>
    <t>901 116</t>
  </si>
  <si>
    <t>902 113</t>
  </si>
  <si>
    <t>924 047</t>
  </si>
  <si>
    <t>926 018</t>
  </si>
  <si>
    <t>751 153</t>
  </si>
  <si>
    <t>702 012</t>
  </si>
  <si>
    <t>701 015</t>
  </si>
  <si>
    <t>631 211</t>
  </si>
  <si>
    <t>452 025</t>
  </si>
  <si>
    <t>020 215</t>
  </si>
  <si>
    <t>930 910</t>
  </si>
  <si>
    <t>930 921</t>
  </si>
  <si>
    <t>Beruházási célra átvett pénzeszköz</t>
  </si>
  <si>
    <t>Köztemető fenntartási feladatok</t>
  </si>
  <si>
    <t>Felújítás ( ÁFA-val )</t>
  </si>
  <si>
    <t>( kiemelt előirányzatok szerinti részletezésben ) E Ft-ban</t>
  </si>
  <si>
    <t>Szivárvány Óvoda</t>
  </si>
  <si>
    <t>Piros Óvoda</t>
  </si>
  <si>
    <t>Új úti Bölcsőde</t>
  </si>
  <si>
    <t>Kölcsönnyújtás összesen</t>
  </si>
  <si>
    <t>Kölcsönnyújtás ( lakás támog. szoc + munk.)</t>
  </si>
  <si>
    <t>Országgyűlési képviselő választás</t>
  </si>
  <si>
    <t>TEUT támogatás</t>
  </si>
  <si>
    <t>Felhalmozási hiány</t>
  </si>
  <si>
    <t>Kiegyenlítő, függő, átfutó</t>
  </si>
  <si>
    <t>Előző évi pénzmaradvány átvétele</t>
  </si>
  <si>
    <t>Kiadások mindösszesen:</t>
  </si>
  <si>
    <t>Kiegészítések, visszatérülések</t>
  </si>
  <si>
    <t>Dologi kiadások és egyéb folyó kiadás (hitelkamat nélkül)</t>
  </si>
  <si>
    <t>Bevételek mindösszesen:</t>
  </si>
  <si>
    <t xml:space="preserve">Kiegészülések, visszatérülések </t>
  </si>
  <si>
    <t>Finanszírozási bevételek:</t>
  </si>
  <si>
    <t xml:space="preserve"> - Idegenforgalmi feladatok</t>
  </si>
  <si>
    <t>Felhalmozási célra átvett pénzeszközök</t>
  </si>
  <si>
    <t>Támog. értékű bevételek összesen:</t>
  </si>
  <si>
    <t>Hiteltörlesztés - hosszú lejáratú</t>
  </si>
  <si>
    <t>Eü. műk. TB támogatása</t>
  </si>
  <si>
    <t>Hiteltörlesztés fejl.célú</t>
  </si>
  <si>
    <t>Szennyvízelvezetés</t>
  </si>
  <si>
    <t>Pénzeszköz átadás, támogatás:</t>
  </si>
  <si>
    <t>Eü működésre TB. Támogatás</t>
  </si>
  <si>
    <t>Működési célra támogatások</t>
  </si>
  <si>
    <t>Felhalmozási célra támogatások</t>
  </si>
  <si>
    <t>Szociális intézmények kialakítása (Diák F. u. 1. ingatlan, Idősek Klubja)</t>
  </si>
  <si>
    <t>Működési célra tám. pénzeszköz átvétele</t>
  </si>
  <si>
    <t xml:space="preserve">Előző évi pénzmaradvány </t>
  </si>
  <si>
    <t>Támogatás értékű átvételek felhalmozási célra</t>
  </si>
  <si>
    <t>Beruházási hitel törlesztés</t>
  </si>
  <si>
    <t>Erdőgazdálkodási szolgáltatás (kártevőírtás)</t>
  </si>
  <si>
    <t>751 867</t>
  </si>
  <si>
    <t>Árpád-házi Szent Erzsébet Szakkórház és Rendelőintézet</t>
  </si>
  <si>
    <t>Felhalmozási kiadások</t>
  </si>
  <si>
    <t>Eredeti</t>
  </si>
  <si>
    <t>Egyéb visszatérítendő támogatás</t>
  </si>
  <si>
    <t>Kölcsönvisszatérülés (Távhő, Városgazda Kht.)</t>
  </si>
  <si>
    <t>Egyéb központosított támogatás</t>
  </si>
  <si>
    <t>Egyéb központosított bevételek</t>
  </si>
  <si>
    <t xml:space="preserve">Eredeti </t>
  </si>
  <si>
    <t>ÁFA bevétel</t>
  </si>
  <si>
    <t>Dologi kiadás (beruházási hitelkamat és ÁFA nélkül)</t>
  </si>
  <si>
    <t>Kötvény kamata</t>
  </si>
  <si>
    <t xml:space="preserve">Hitel felvétel </t>
  </si>
  <si>
    <t xml:space="preserve"> Felhalmozási céltartalék - kötvényből pü. befektetés</t>
  </si>
  <si>
    <t>Települési hulladékok kezelése, köztisztaság</t>
  </si>
  <si>
    <t>Felhalmozási céltartalék - kötvényből pénzügyi befektetésre</t>
  </si>
  <si>
    <t>Pályázat figyelési feladatokra - Városkapu Zrt.</t>
  </si>
  <si>
    <t>Közterület-felügyelet</t>
  </si>
  <si>
    <t>Kötvénykibocsátás bevétele</t>
  </si>
  <si>
    <t>551 414</t>
  </si>
  <si>
    <t>Önkormányzat igazgatási tevékenysége</t>
  </si>
  <si>
    <t>751 878</t>
  </si>
  <si>
    <t>Állategészségügyi feladatok</t>
  </si>
  <si>
    <t>751164</t>
  </si>
  <si>
    <t xml:space="preserve">         -Egyéb sajátos bevételek (bérleti díj, lakbér, bírság)</t>
  </si>
  <si>
    <t xml:space="preserve"> - felhalmozási céltartalék - kötvényből pü. befektetés</t>
  </si>
  <si>
    <t xml:space="preserve"> - fejlesztési célú tartalék kötvényből</t>
  </si>
  <si>
    <t>1. sz. melléklet</t>
  </si>
  <si>
    <t>Fejlesztési céltartalék kötvényből</t>
  </si>
  <si>
    <t>014034</t>
  </si>
  <si>
    <t xml:space="preserve"> - működési célú tartalék</t>
  </si>
  <si>
    <t>Működési céltartalék</t>
  </si>
  <si>
    <t>Választókerületi keret 2008.</t>
  </si>
  <si>
    <t>Központosított tám. - kisebbségi önkormányzatoknak</t>
  </si>
  <si>
    <t>Felhalmozási céltartalék pályázati önerőre</t>
  </si>
  <si>
    <t>Intézmények Gazdasági Hivatala</t>
  </si>
  <si>
    <t>Mindösszesen:</t>
  </si>
  <si>
    <t xml:space="preserve">3.sz.melléklet    </t>
  </si>
  <si>
    <t>Kiadások</t>
  </si>
  <si>
    <t>Összesen</t>
  </si>
  <si>
    <t>Személyi juttatások</t>
  </si>
  <si>
    <t>Munkaadót terh. járulékok</t>
  </si>
  <si>
    <t>Dologi kiadások</t>
  </si>
  <si>
    <t>Kamatkiadások</t>
  </si>
  <si>
    <t xml:space="preserve"> - működési célra</t>
  </si>
  <si>
    <t xml:space="preserve"> - felhalmozási célra</t>
  </si>
  <si>
    <t>Önk. által folyósított ellátás</t>
  </si>
  <si>
    <t>Ellátottak pénzbeli juttat.</t>
  </si>
  <si>
    <t>Beruházás ( ÁFA-val )</t>
  </si>
  <si>
    <t>Hiteltörlesztés</t>
  </si>
  <si>
    <t>Kiadások összesen:</t>
  </si>
  <si>
    <t>Bevételi előirányzat</t>
  </si>
  <si>
    <t>Kiadási előirányzat</t>
  </si>
  <si>
    <t xml:space="preserve">Működési bevételek </t>
  </si>
  <si>
    <t xml:space="preserve">       - Intézmények</t>
  </si>
  <si>
    <t xml:space="preserve">       - Polgármesteri Hivatal</t>
  </si>
  <si>
    <t>Önkormányzat sajátos működési bevétele</t>
  </si>
  <si>
    <t xml:space="preserve">        -Helyi adók</t>
  </si>
  <si>
    <t xml:space="preserve">        -Átengedett központi adók</t>
  </si>
  <si>
    <t xml:space="preserve">   - átengedett SZJA</t>
  </si>
  <si>
    <t xml:space="preserve">   - SZJA kiegészítés</t>
  </si>
  <si>
    <t xml:space="preserve">   - Gépjárműadó</t>
  </si>
  <si>
    <t xml:space="preserve">         -Földterület bérbeadásából származó szja.</t>
  </si>
  <si>
    <t>Önkorm. és int. működési bevételei összesen</t>
  </si>
  <si>
    <t>Beruházás</t>
  </si>
  <si>
    <t>Földterület értékesítés</t>
  </si>
  <si>
    <t>Hitelkamat</t>
  </si>
  <si>
    <t>Bérbeadásból felhalmozási bevétel</t>
  </si>
  <si>
    <t>Tartalékok</t>
  </si>
  <si>
    <t>Felhalmozási és tőkejellegű bev. összesen</t>
  </si>
  <si>
    <t>Normatív állami hozzájárulás</t>
  </si>
  <si>
    <t>Támogatás központi költségvetésből</t>
  </si>
  <si>
    <t>Előző évi pénzmaradvány</t>
  </si>
  <si>
    <t>Tartalék összesen:</t>
  </si>
  <si>
    <t xml:space="preserve">  1/a. melléklet   </t>
  </si>
  <si>
    <t>Működési bevétel</t>
  </si>
  <si>
    <t>Személyi juttatás</t>
  </si>
  <si>
    <t>Járulékok</t>
  </si>
  <si>
    <t>Pénzeszköz  átadás, támogatás</t>
  </si>
  <si>
    <t>Szociális támogatás műk.</t>
  </si>
  <si>
    <t>Ellátottak pénzbeli juttatása</t>
  </si>
  <si>
    <t>Összesen:</t>
  </si>
  <si>
    <t xml:space="preserve">1/b. melléklet                       </t>
  </si>
  <si>
    <t>Felújítás</t>
  </si>
  <si>
    <t>Fejl. célú pe. átadás</t>
  </si>
  <si>
    <t>Beruházási hitel kamat</t>
  </si>
  <si>
    <t>Kölcsön visszatérülések</t>
  </si>
  <si>
    <t>Megnevezés</t>
  </si>
  <si>
    <t>Kiadás</t>
  </si>
  <si>
    <t>Működési kiadások</t>
  </si>
  <si>
    <t>M.adókat</t>
  </si>
  <si>
    <t>Dologi</t>
  </si>
  <si>
    <t>Pénzeszk.</t>
  </si>
  <si>
    <t>Önk.által</t>
  </si>
  <si>
    <t>juttatások</t>
  </si>
  <si>
    <t>terh.jár.</t>
  </si>
  <si>
    <t>egyéb folyó</t>
  </si>
  <si>
    <t>átadás</t>
  </si>
  <si>
    <t>foly.ellátás</t>
  </si>
  <si>
    <t>Parkfenntartási feladatok</t>
  </si>
  <si>
    <t>Helyi közutak létesítése</t>
  </si>
  <si>
    <t>Üdültetés</t>
  </si>
  <si>
    <t>Közutak, hidak üzemeltetése</t>
  </si>
  <si>
    <t>Lakásgazdálkodás</t>
  </si>
  <si>
    <t>Közhasznú foglalkoztatás</t>
  </si>
  <si>
    <t>Polgári védelem</t>
  </si>
  <si>
    <t>Vízkárelhárítás</t>
  </si>
  <si>
    <t>Környezet és természetvédelmi feladatok</t>
  </si>
  <si>
    <t xml:space="preserve"> - Város és községgazdálkodás</t>
  </si>
  <si>
    <t xml:space="preserve"> - Építés és településfejlesztés</t>
  </si>
  <si>
    <t>Települési vízellátás</t>
  </si>
  <si>
    <t>Közvilágítás</t>
  </si>
  <si>
    <t>Csapadékvízelvezetés</t>
  </si>
  <si>
    <t xml:space="preserve">Sportcélok és feladatok </t>
  </si>
  <si>
    <t>Fürdő és strandszolg.</t>
  </si>
  <si>
    <t>Társadalmi és családi ünnepek</t>
  </si>
  <si>
    <t>Testvérvárosi feladatok kialakítása</t>
  </si>
  <si>
    <t>Fizetendő ÁFA</t>
  </si>
  <si>
    <t>Kisebbségi Önkormányzatok</t>
  </si>
  <si>
    <t>Fürdő utcai Óvoda</t>
  </si>
  <si>
    <t>Kálvária utcai Óvoda</t>
  </si>
  <si>
    <t>Kuckó Óvoda</t>
  </si>
  <si>
    <t>Geszti Óvoda</t>
  </si>
  <si>
    <t>Kertvárosi Óvoda</t>
  </si>
  <si>
    <t>Bergengócia Óvoda</t>
  </si>
  <si>
    <t>Kőkúti Általános Iskola</t>
  </si>
  <si>
    <t>Lakások értékesítése</t>
  </si>
  <si>
    <t xml:space="preserve"> - Lakáscélú támogatás (lakossági, munkáltatói kölcsönök)</t>
  </si>
  <si>
    <t xml:space="preserve">Személyi </t>
  </si>
  <si>
    <t>Kötvény hozam</t>
  </si>
  <si>
    <t>Városkapu Közhasznú Zrt. kiadásai - közművelődési és közhasznú feladatokra</t>
  </si>
  <si>
    <t>Kistérségi Tanuszoda</t>
  </si>
  <si>
    <t>Városmarketing feladatok + lapkiadás</t>
  </si>
  <si>
    <t xml:space="preserve"> - felhalmozási céltartalék - pályázati önerő, egyéb pály. költség</t>
  </si>
  <si>
    <t xml:space="preserve"> - fejl.célú tartalék pályázati önrészre, egyéb pály.költségre</t>
  </si>
  <si>
    <t>Felhalmozási céltartalék - pályázati önerőre, egyéb pály.költségre</t>
  </si>
  <si>
    <t>Általános tartalék</t>
  </si>
  <si>
    <t>Járulék</t>
  </si>
  <si>
    <t>Dologi kiadás</t>
  </si>
  <si>
    <t>Pénzeszköz átadás</t>
  </si>
  <si>
    <t>Szociális juttatás</t>
  </si>
  <si>
    <t>Ellátottak juttatásai</t>
  </si>
  <si>
    <t>Általános műk. Tartalék</t>
  </si>
  <si>
    <t>Kamatm. váll. kölcs vissz.</t>
  </si>
  <si>
    <t>Működési hiány</t>
  </si>
  <si>
    <t>Lakásértékesítés</t>
  </si>
  <si>
    <t>Munkaadókat terhelő járulékok</t>
  </si>
  <si>
    <t>Pénzeszközátadás</t>
  </si>
  <si>
    <t>Önk.által folyósított ellátások</t>
  </si>
  <si>
    <t>Ellátottak pénzbeli juttatásai</t>
  </si>
  <si>
    <t>Dologi és egyéb folyók. össz.:</t>
  </si>
  <si>
    <t>Önk.sajátos működési bev.</t>
  </si>
  <si>
    <t>Polgármesteri Hivatal</t>
  </si>
  <si>
    <t>Költségvetési szervek megnevezése</t>
  </si>
  <si>
    <t>Engedélyezett létszám (fő)</t>
  </si>
  <si>
    <t>Bartók B. úti Óvoda</t>
  </si>
  <si>
    <t>Vaszary János Általános Iskola</t>
  </si>
  <si>
    <t>Vaszary János Általános Iskola - Jázmin tagintézmény</t>
  </si>
  <si>
    <t>Móricz Zsigmond Könyvtár</t>
  </si>
  <si>
    <t>Intézmények Gazdasági Hivatala összesen</t>
  </si>
  <si>
    <t>Városi Önkormányzat Intézmények összesen:</t>
  </si>
  <si>
    <t>Polgármesteri Hivatal: -köztisztviselők, ügykezelők</t>
  </si>
  <si>
    <t xml:space="preserve"> - választott tisztségviselő</t>
  </si>
  <si>
    <t>Intézmények Gazdasági Hivatalához tartozó részben önálló intézmények 2009. évi költségvetése</t>
  </si>
  <si>
    <t>Költségvetési alcím megnevezése</t>
  </si>
  <si>
    <t>Egyéb saját bevétel</t>
  </si>
  <si>
    <t>Egyéb saját bevételből ellátottak étkezési térítési díj bevétele</t>
  </si>
  <si>
    <t>ÁFA</t>
  </si>
  <si>
    <t>Kamat-bevételek</t>
  </si>
  <si>
    <t>Átvett pénzeszközök</t>
  </si>
  <si>
    <t>Támogatásértékű bevétel</t>
  </si>
  <si>
    <t>Tárgyi eszköz, immat. javak értékesítése</t>
  </si>
  <si>
    <t>Pénzmaradvány</t>
  </si>
  <si>
    <t>Bevételek összesen</t>
  </si>
  <si>
    <t>Kiadások összesen</t>
  </si>
  <si>
    <t>működési célra</t>
  </si>
  <si>
    <t>felhalmozási célra</t>
  </si>
  <si>
    <t>pénzforalom nélküli</t>
  </si>
  <si>
    <t>előző évi átvétele</t>
  </si>
  <si>
    <t>M.adókat terhelő jár.</t>
  </si>
  <si>
    <t>Dologiból ellátottakra vonatkozó élelmiszer beszerzés és vásárolt élelmezés</t>
  </si>
  <si>
    <t>Pénzbeli juttatás</t>
  </si>
  <si>
    <t>Bartók B. utcai Óvoda</t>
  </si>
  <si>
    <t>Bölcsöde</t>
  </si>
  <si>
    <t>Vaszary J. Általános Iskola</t>
  </si>
  <si>
    <t>Vaszary-Jázmin Tagint.</t>
  </si>
  <si>
    <t>Vaszary összesen</t>
  </si>
  <si>
    <t>Kőkúti összesen</t>
  </si>
  <si>
    <t>Zeneiskola</t>
  </si>
  <si>
    <t>Könyvtár</t>
  </si>
  <si>
    <t>Magyary Művelődési Ház</t>
  </si>
  <si>
    <t>Szociális Alapellátó Int.</t>
  </si>
  <si>
    <t>Intézmények Gazdasági Hiv.</t>
  </si>
  <si>
    <t>Fazekas U. Tagintézmény</t>
  </si>
  <si>
    <t xml:space="preserve"> - köztisztviselők, ügyintézők (2009.IV.01-től)</t>
  </si>
  <si>
    <t>Intézmények Gazdasági Hivatala (2009.IV.01-től)</t>
  </si>
  <si>
    <t xml:space="preserve"> - Közterület-felügyelet (önállóan működő)</t>
  </si>
  <si>
    <t>Menner B. Zeneiskola (számszaki javítás)</t>
  </si>
  <si>
    <t>Kőkúti Általános Iskola (számszaki javítás)</t>
  </si>
  <si>
    <t>Szociális Alapellátó Intézmény (számszaki javítás)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</si>
</sst>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0"/>
    <numFmt numFmtId="171" formatCode="yyyy/\ m/\ d\."/>
    <numFmt numFmtId="172" formatCode="#,##0.0"/>
    <numFmt numFmtId="173" formatCode="0&quot;.folyósítás&quot;"/>
    <numFmt numFmtId="174" formatCode="#,##0.000"/>
  </numFmts>
  <fonts count="37">
    <font>
      <sz val="10"/>
      <name val="Arial CE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Times New Roman"/>
      <family val="1"/>
    </font>
    <font>
      <sz val="10"/>
      <name val="MS Sans Serif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i/>
      <sz val="10"/>
      <name val="Times New Roman"/>
      <family val="1"/>
    </font>
    <font>
      <b/>
      <sz val="14"/>
      <name val="Times New Roman"/>
      <family val="1"/>
    </font>
    <font>
      <i/>
      <sz val="10"/>
      <name val="Arial CE"/>
      <family val="0"/>
    </font>
    <font>
      <b/>
      <i/>
      <sz val="11"/>
      <name val="Times New Roman CE"/>
      <family val="1"/>
    </font>
    <font>
      <b/>
      <i/>
      <sz val="11"/>
      <name val="Times New Roman"/>
      <family val="1"/>
    </font>
    <font>
      <i/>
      <sz val="11"/>
      <name val="Times New Roman CE"/>
      <family val="1"/>
    </font>
    <font>
      <b/>
      <i/>
      <sz val="12"/>
      <name val="Times New Roman CE"/>
      <family val="1"/>
    </font>
    <font>
      <i/>
      <sz val="12"/>
      <name val="Arial CE"/>
      <family val="0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7"/>
      <name val="Times New Roman"/>
      <family val="1"/>
    </font>
    <font>
      <sz val="7"/>
      <color indexed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double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/>
      <protection/>
    </xf>
    <xf numFmtId="0" fontId="3" fillId="0" borderId="0" xfId="20" applyFont="1" applyAlignment="1">
      <alignment/>
      <protection/>
    </xf>
    <xf numFmtId="0" fontId="3" fillId="0" borderId="0" xfId="20" applyFont="1">
      <alignment/>
      <protection/>
    </xf>
    <xf numFmtId="3" fontId="3" fillId="0" borderId="0" xfId="20" applyNumberFormat="1" applyFont="1">
      <alignment/>
      <protection/>
    </xf>
    <xf numFmtId="3" fontId="3" fillId="0" borderId="0" xfId="20" applyNumberFormat="1" applyFont="1" applyAlignment="1">
      <alignment horizontal="right"/>
      <protection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0" xfId="20" applyFont="1">
      <alignment/>
      <protection/>
    </xf>
    <xf numFmtId="0" fontId="3" fillId="0" borderId="0" xfId="20" applyFont="1" applyBorder="1">
      <alignment/>
      <protection/>
    </xf>
    <xf numFmtId="0" fontId="3" fillId="0" borderId="10" xfId="20" applyFont="1" applyBorder="1">
      <alignment/>
      <protection/>
    </xf>
    <xf numFmtId="3" fontId="4" fillId="0" borderId="0" xfId="20" applyNumberFormat="1" applyFont="1" applyBorder="1">
      <alignment/>
      <protection/>
    </xf>
    <xf numFmtId="0" fontId="2" fillId="0" borderId="0" xfId="0" applyFont="1" applyAlignment="1">
      <alignment/>
    </xf>
    <xf numFmtId="0" fontId="9" fillId="0" borderId="0" xfId="19" applyFont="1" applyAlignment="1">
      <alignment/>
      <protection/>
    </xf>
    <xf numFmtId="0" fontId="9" fillId="0" borderId="0" xfId="19" applyFont="1">
      <alignment/>
      <protection/>
    </xf>
    <xf numFmtId="0" fontId="9" fillId="0" borderId="0" xfId="19" applyFont="1" applyAlignment="1">
      <alignment horizontal="center"/>
      <protection/>
    </xf>
    <xf numFmtId="3" fontId="9" fillId="0" borderId="0" xfId="19" applyNumberFormat="1" applyFont="1">
      <alignment/>
      <protection/>
    </xf>
    <xf numFmtId="0" fontId="9" fillId="0" borderId="0" xfId="19" applyFont="1" applyAlignment="1">
      <alignment horizontal="right"/>
      <protection/>
    </xf>
    <xf numFmtId="0" fontId="9" fillId="0" borderId="0" xfId="19" applyFont="1" applyAlignment="1">
      <alignment horizontal="centerContinuous"/>
      <protection/>
    </xf>
    <xf numFmtId="3" fontId="14" fillId="0" borderId="0" xfId="19" applyNumberFormat="1" applyFont="1" applyAlignment="1">
      <alignment horizontal="right"/>
      <protection/>
    </xf>
    <xf numFmtId="0" fontId="16" fillId="0" borderId="0" xfId="19" applyFont="1">
      <alignment/>
      <protection/>
    </xf>
    <xf numFmtId="0" fontId="16" fillId="0" borderId="0" xfId="19" applyFont="1" applyBorder="1">
      <alignment/>
      <protection/>
    </xf>
    <xf numFmtId="0" fontId="1" fillId="0" borderId="0" xfId="19" applyFont="1">
      <alignment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3" fontId="4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 wrapText="1"/>
    </xf>
    <xf numFmtId="3" fontId="4" fillId="0" borderId="12" xfId="0" applyNumberFormat="1" applyFont="1" applyBorder="1" applyAlignment="1">
      <alignment wrapText="1"/>
    </xf>
    <xf numFmtId="3" fontId="4" fillId="0" borderId="14" xfId="0" applyNumberFormat="1" applyFont="1" applyBorder="1" applyAlignment="1">
      <alignment wrapText="1"/>
    </xf>
    <xf numFmtId="0" fontId="4" fillId="0" borderId="15" xfId="0" applyFont="1" applyBorder="1" applyAlignment="1">
      <alignment/>
    </xf>
    <xf numFmtId="0" fontId="18" fillId="0" borderId="0" xfId="20" applyFont="1" applyAlignment="1" quotePrefix="1">
      <alignment horizontal="center"/>
      <protection/>
    </xf>
    <xf numFmtId="0" fontId="19" fillId="0" borderId="0" xfId="20" applyFont="1">
      <alignment/>
      <protection/>
    </xf>
    <xf numFmtId="0" fontId="19" fillId="0" borderId="0" xfId="0" applyFont="1" applyAlignment="1">
      <alignment/>
    </xf>
    <xf numFmtId="0" fontId="19" fillId="0" borderId="0" xfId="20" applyFont="1" applyAlignment="1">
      <alignment horizontal="left"/>
      <protection/>
    </xf>
    <xf numFmtId="0" fontId="19" fillId="0" borderId="0" xfId="20" applyFont="1" applyAlignment="1" quotePrefix="1">
      <alignment horizontal="left"/>
      <protection/>
    </xf>
    <xf numFmtId="0" fontId="19" fillId="0" borderId="0" xfId="20" applyFont="1" applyAlignment="1">
      <alignment/>
      <protection/>
    </xf>
    <xf numFmtId="0" fontId="18" fillId="0" borderId="0" xfId="0" applyFont="1" applyAlignment="1">
      <alignment horizontal="center"/>
    </xf>
    <xf numFmtId="3" fontId="4" fillId="0" borderId="14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37" fontId="4" fillId="0" borderId="14" xfId="0" applyNumberFormat="1" applyFont="1" applyBorder="1" applyAlignment="1">
      <alignment wrapText="1"/>
    </xf>
    <xf numFmtId="3" fontId="3" fillId="0" borderId="14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4" fillId="0" borderId="16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3" fontId="4" fillId="0" borderId="17" xfId="0" applyNumberFormat="1" applyFont="1" applyBorder="1" applyAlignment="1">
      <alignment wrapText="1"/>
    </xf>
    <xf numFmtId="37" fontId="4" fillId="0" borderId="18" xfId="0" applyNumberFormat="1" applyFont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4" fillId="0" borderId="19" xfId="19" applyFont="1" applyBorder="1" applyAlignment="1">
      <alignment horizontal="left"/>
      <protection/>
    </xf>
    <xf numFmtId="0" fontId="14" fillId="0" borderId="20" xfId="19" applyFont="1" applyBorder="1" applyAlignment="1">
      <alignment horizontal="centerContinuous"/>
      <protection/>
    </xf>
    <xf numFmtId="0" fontId="14" fillId="0" borderId="21" xfId="19" applyFont="1" applyBorder="1" applyAlignment="1">
      <alignment horizontal="centerContinuous"/>
      <protection/>
    </xf>
    <xf numFmtId="0" fontId="9" fillId="0" borderId="21" xfId="19" applyFont="1" applyBorder="1" applyAlignment="1">
      <alignment horizontal="centerContinuous"/>
      <protection/>
    </xf>
    <xf numFmtId="0" fontId="14" fillId="0" borderId="22" xfId="19" applyFont="1" applyBorder="1" applyAlignment="1">
      <alignment horizontal="center"/>
      <protection/>
    </xf>
    <xf numFmtId="3" fontId="14" fillId="0" borderId="23" xfId="19" applyNumberFormat="1" applyFont="1" applyBorder="1" applyAlignment="1">
      <alignment horizontal="center"/>
      <protection/>
    </xf>
    <xf numFmtId="0" fontId="14" fillId="0" borderId="24" xfId="19" applyFont="1" applyBorder="1" applyAlignment="1">
      <alignment horizontal="center"/>
      <protection/>
    </xf>
    <xf numFmtId="0" fontId="14" fillId="0" borderId="25" xfId="19" applyFont="1" applyBorder="1" applyAlignment="1">
      <alignment horizontal="center"/>
      <protection/>
    </xf>
    <xf numFmtId="3" fontId="14" fillId="0" borderId="26" xfId="19" applyNumberFormat="1" applyFont="1" applyBorder="1" applyAlignment="1">
      <alignment horizontal="center"/>
      <protection/>
    </xf>
    <xf numFmtId="0" fontId="14" fillId="0" borderId="27" xfId="19" applyFont="1" applyBorder="1" applyAlignment="1">
      <alignment horizontal="center"/>
      <protection/>
    </xf>
    <xf numFmtId="0" fontId="14" fillId="0" borderId="28" xfId="19" applyFont="1" applyBorder="1" applyAlignment="1">
      <alignment horizontal="center"/>
      <protection/>
    </xf>
    <xf numFmtId="3" fontId="9" fillId="0" borderId="29" xfId="19" applyNumberFormat="1" applyFont="1" applyBorder="1" applyAlignment="1">
      <alignment horizontal="center"/>
      <protection/>
    </xf>
    <xf numFmtId="0" fontId="9" fillId="0" borderId="30" xfId="19" applyFont="1" applyBorder="1">
      <alignment/>
      <protection/>
    </xf>
    <xf numFmtId="0" fontId="9" fillId="0" borderId="14" xfId="19" applyFont="1" applyBorder="1">
      <alignment/>
      <protection/>
    </xf>
    <xf numFmtId="3" fontId="9" fillId="0" borderId="14" xfId="19" applyNumberFormat="1" applyFont="1" applyBorder="1">
      <alignment/>
      <protection/>
    </xf>
    <xf numFmtId="3" fontId="9" fillId="0" borderId="3" xfId="19" applyNumberFormat="1" applyFont="1" applyBorder="1">
      <alignment/>
      <protection/>
    </xf>
    <xf numFmtId="3" fontId="9" fillId="0" borderId="31" xfId="19" applyNumberFormat="1" applyFont="1" applyBorder="1">
      <alignment/>
      <protection/>
    </xf>
    <xf numFmtId="3" fontId="9" fillId="0" borderId="30" xfId="19" applyNumberFormat="1" applyFont="1" applyBorder="1">
      <alignment/>
      <protection/>
    </xf>
    <xf numFmtId="3" fontId="9" fillId="0" borderId="32" xfId="19" applyNumberFormat="1" applyFont="1" applyBorder="1">
      <alignment/>
      <protection/>
    </xf>
    <xf numFmtId="49" fontId="9" fillId="0" borderId="15" xfId="19" applyNumberFormat="1" applyFont="1" applyBorder="1" applyAlignment="1">
      <alignment horizontal="center"/>
      <protection/>
    </xf>
    <xf numFmtId="3" fontId="9" fillId="0" borderId="13" xfId="19" applyNumberFormat="1" applyFont="1" applyBorder="1">
      <alignment/>
      <protection/>
    </xf>
    <xf numFmtId="49" fontId="9" fillId="0" borderId="1" xfId="19" applyNumberFormat="1" applyFont="1" applyBorder="1" applyAlignment="1">
      <alignment horizontal="right"/>
      <protection/>
    </xf>
    <xf numFmtId="3" fontId="9" fillId="0" borderId="33" xfId="19" applyNumberFormat="1" applyFont="1" applyBorder="1">
      <alignment/>
      <protection/>
    </xf>
    <xf numFmtId="49" fontId="9" fillId="0" borderId="1" xfId="19" applyNumberFormat="1" applyFont="1" applyBorder="1" applyAlignment="1">
      <alignment horizontal="center"/>
      <protection/>
    </xf>
    <xf numFmtId="3" fontId="14" fillId="0" borderId="31" xfId="19" applyNumberFormat="1" applyFont="1" applyBorder="1">
      <alignment/>
      <protection/>
    </xf>
    <xf numFmtId="3" fontId="9" fillId="0" borderId="34" xfId="19" applyNumberFormat="1" applyFont="1" applyBorder="1">
      <alignment/>
      <protection/>
    </xf>
    <xf numFmtId="3" fontId="9" fillId="0" borderId="35" xfId="19" applyNumberFormat="1" applyFont="1" applyBorder="1">
      <alignment/>
      <protection/>
    </xf>
    <xf numFmtId="3" fontId="9" fillId="0" borderId="31" xfId="19" applyNumberFormat="1" applyFont="1" applyBorder="1" applyAlignment="1">
      <alignment horizontal="right"/>
      <protection/>
    </xf>
    <xf numFmtId="3" fontId="9" fillId="0" borderId="34" xfId="19" applyNumberFormat="1" applyFont="1" applyBorder="1" applyAlignment="1">
      <alignment horizontal="right"/>
      <protection/>
    </xf>
    <xf numFmtId="3" fontId="9" fillId="0" borderId="35" xfId="19" applyNumberFormat="1" applyFont="1" applyBorder="1" applyAlignment="1">
      <alignment horizontal="right"/>
      <protection/>
    </xf>
    <xf numFmtId="3" fontId="9" fillId="0" borderId="14" xfId="19" applyNumberFormat="1" applyFont="1" applyBorder="1" applyAlignment="1">
      <alignment horizontal="right"/>
      <protection/>
    </xf>
    <xf numFmtId="3" fontId="9" fillId="0" borderId="33" xfId="19" applyNumberFormat="1" applyFont="1" applyBorder="1" applyAlignment="1">
      <alignment horizontal="right"/>
      <protection/>
    </xf>
    <xf numFmtId="3" fontId="9" fillId="0" borderId="15" xfId="19" applyNumberFormat="1" applyFont="1" applyBorder="1" applyAlignment="1">
      <alignment horizontal="center"/>
      <protection/>
    </xf>
    <xf numFmtId="3" fontId="14" fillId="0" borderId="34" xfId="19" applyNumberFormat="1" applyFont="1" applyBorder="1" applyAlignment="1">
      <alignment horizontal="center"/>
      <protection/>
    </xf>
    <xf numFmtId="3" fontId="9" fillId="0" borderId="34" xfId="19" applyNumberFormat="1" applyFont="1" applyBorder="1" applyAlignment="1">
      <alignment horizontal="centerContinuous"/>
      <protection/>
    </xf>
    <xf numFmtId="0" fontId="9" fillId="0" borderId="3" xfId="19" applyFont="1" applyBorder="1">
      <alignment/>
      <protection/>
    </xf>
    <xf numFmtId="3" fontId="9" fillId="0" borderId="1" xfId="0" applyNumberFormat="1" applyFont="1" applyBorder="1" applyAlignment="1">
      <alignment horizontal="center" vertical="center"/>
    </xf>
    <xf numFmtId="0" fontId="14" fillId="0" borderId="31" xfId="19" applyFont="1" applyBorder="1" applyAlignment="1">
      <alignment horizontal="center"/>
      <protection/>
    </xf>
    <xf numFmtId="0" fontId="9" fillId="0" borderId="31" xfId="19" applyFont="1" applyBorder="1">
      <alignment/>
      <protection/>
    </xf>
    <xf numFmtId="49" fontId="9" fillId="0" borderId="19" xfId="19" applyNumberFormat="1" applyFont="1" applyBorder="1" applyAlignment="1">
      <alignment horizontal="center"/>
      <protection/>
    </xf>
    <xf numFmtId="3" fontId="9" fillId="0" borderId="1" xfId="19" applyNumberFormat="1" applyFont="1" applyBorder="1" applyAlignment="1">
      <alignment horizontal="center"/>
      <protection/>
    </xf>
    <xf numFmtId="3" fontId="14" fillId="0" borderId="14" xfId="19" applyNumberFormat="1" applyFont="1" applyBorder="1">
      <alignment/>
      <protection/>
    </xf>
    <xf numFmtId="3" fontId="14" fillId="0" borderId="33" xfId="19" applyNumberFormat="1" applyFont="1" applyBorder="1">
      <alignment/>
      <protection/>
    </xf>
    <xf numFmtId="0" fontId="14" fillId="0" borderId="35" xfId="0" applyFont="1" applyBorder="1" applyAlignment="1">
      <alignment horizontal="left"/>
    </xf>
    <xf numFmtId="3" fontId="14" fillId="0" borderId="0" xfId="19" applyNumberFormat="1" applyFont="1" applyBorder="1">
      <alignment/>
      <protection/>
    </xf>
    <xf numFmtId="3" fontId="9" fillId="0" borderId="14" xfId="19" applyNumberFormat="1" applyFont="1" applyBorder="1">
      <alignment/>
      <protection/>
    </xf>
    <xf numFmtId="3" fontId="9" fillId="0" borderId="36" xfId="19" applyNumberFormat="1" applyFont="1" applyBorder="1">
      <alignment/>
      <protection/>
    </xf>
    <xf numFmtId="3" fontId="9" fillId="0" borderId="37" xfId="19" applyNumberFormat="1" applyFont="1" applyBorder="1">
      <alignment/>
      <protection/>
    </xf>
    <xf numFmtId="3" fontId="14" fillId="0" borderId="36" xfId="19" applyNumberFormat="1" applyFont="1" applyBorder="1">
      <alignment/>
      <protection/>
    </xf>
    <xf numFmtId="0" fontId="11" fillId="0" borderId="36" xfId="0" applyFont="1" applyBorder="1" applyAlignment="1">
      <alignment horizontal="left"/>
    </xf>
    <xf numFmtId="3" fontId="14" fillId="0" borderId="37" xfId="19" applyNumberFormat="1" applyFont="1" applyBorder="1">
      <alignment/>
      <protection/>
    </xf>
    <xf numFmtId="0" fontId="3" fillId="0" borderId="16" xfId="0" applyFont="1" applyBorder="1" applyAlignment="1">
      <alignment wrapText="1"/>
    </xf>
    <xf numFmtId="0" fontId="16" fillId="0" borderId="0" xfId="19" applyFont="1" applyAlignment="1">
      <alignment horizontal="center"/>
      <protection/>
    </xf>
    <xf numFmtId="0" fontId="16" fillId="0" borderId="14" xfId="19" applyFont="1" applyBorder="1">
      <alignment/>
      <protection/>
    </xf>
    <xf numFmtId="0" fontId="16" fillId="0" borderId="3" xfId="19" applyFont="1" applyBorder="1">
      <alignment/>
      <protection/>
    </xf>
    <xf numFmtId="0" fontId="1" fillId="0" borderId="14" xfId="19" applyFont="1" applyBorder="1">
      <alignment/>
      <protection/>
    </xf>
    <xf numFmtId="0" fontId="1" fillId="0" borderId="3" xfId="19" applyFont="1" applyBorder="1">
      <alignment/>
      <protection/>
    </xf>
    <xf numFmtId="0" fontId="1" fillId="0" borderId="13" xfId="19" applyFont="1" applyBorder="1">
      <alignment/>
      <protection/>
    </xf>
    <xf numFmtId="0" fontId="11" fillId="0" borderId="10" xfId="0" applyFont="1" applyBorder="1" applyAlignment="1">
      <alignment horizontal="left"/>
    </xf>
    <xf numFmtId="0" fontId="14" fillId="0" borderId="1" xfId="19" applyFont="1" applyBorder="1" applyAlignment="1">
      <alignment horizontal="left"/>
      <protection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15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 vertical="top" wrapText="1"/>
    </xf>
    <xf numFmtId="0" fontId="21" fillId="0" borderId="15" xfId="0" applyFont="1" applyBorder="1" applyAlignment="1">
      <alignment horizontal="justify" vertical="top" wrapText="1"/>
    </xf>
    <xf numFmtId="0" fontId="14" fillId="0" borderId="15" xfId="0" applyFont="1" applyBorder="1" applyAlignment="1">
      <alignment horizontal="justify" vertical="top" wrapText="1"/>
    </xf>
    <xf numFmtId="0" fontId="14" fillId="0" borderId="38" xfId="0" applyFont="1" applyBorder="1" applyAlignment="1">
      <alignment horizontal="justify" vertical="top" wrapText="1"/>
    </xf>
    <xf numFmtId="0" fontId="2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9" fillId="0" borderId="4" xfId="19" applyFont="1" applyBorder="1" applyAlignment="1">
      <alignment/>
      <protection/>
    </xf>
    <xf numFmtId="0" fontId="0" fillId="0" borderId="31" xfId="0" applyBorder="1" applyAlignment="1">
      <alignment/>
    </xf>
    <xf numFmtId="49" fontId="9" fillId="0" borderId="9" xfId="19" applyNumberFormat="1" applyFont="1" applyBorder="1" applyAlignment="1">
      <alignment horizontal="center"/>
      <protection/>
    </xf>
    <xf numFmtId="0" fontId="16" fillId="0" borderId="18" xfId="19" applyFont="1" applyBorder="1">
      <alignment/>
      <protection/>
    </xf>
    <xf numFmtId="3" fontId="9" fillId="0" borderId="18" xfId="19" applyNumberFormat="1" applyFont="1" applyBorder="1">
      <alignment/>
      <protection/>
    </xf>
    <xf numFmtId="3" fontId="9" fillId="0" borderId="39" xfId="19" applyNumberFormat="1" applyFont="1" applyBorder="1">
      <alignment/>
      <protection/>
    </xf>
    <xf numFmtId="3" fontId="9" fillId="0" borderId="40" xfId="19" applyNumberFormat="1" applyFont="1" applyBorder="1">
      <alignment/>
      <protection/>
    </xf>
    <xf numFmtId="3" fontId="9" fillId="0" borderId="41" xfId="19" applyNumberFormat="1" applyFont="1" applyBorder="1">
      <alignment/>
      <protection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0" fontId="18" fillId="0" borderId="42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Continuous"/>
    </xf>
    <xf numFmtId="0" fontId="19" fillId="0" borderId="43" xfId="0" applyFont="1" applyBorder="1" applyAlignment="1">
      <alignment/>
    </xf>
    <xf numFmtId="0" fontId="19" fillId="0" borderId="21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3" fontId="26" fillId="0" borderId="21" xfId="0" applyNumberFormat="1" applyFont="1" applyBorder="1" applyAlignment="1">
      <alignment horizontal="right" vertical="center" wrapText="1"/>
    </xf>
    <xf numFmtId="0" fontId="18" fillId="0" borderId="15" xfId="0" applyFont="1" applyBorder="1" applyAlignment="1">
      <alignment/>
    </xf>
    <xf numFmtId="0" fontId="19" fillId="0" borderId="19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3" fontId="19" fillId="0" borderId="3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/>
    </xf>
    <xf numFmtId="3" fontId="19" fillId="0" borderId="30" xfId="0" applyNumberFormat="1" applyFont="1" applyBorder="1" applyAlignment="1">
      <alignment/>
    </xf>
    <xf numFmtId="3" fontId="19" fillId="0" borderId="31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35" xfId="0" applyNumberFormat="1" applyFont="1" applyBorder="1" applyAlignment="1">
      <alignment/>
    </xf>
    <xf numFmtId="3" fontId="26" fillId="0" borderId="34" xfId="0" applyNumberFormat="1" applyFont="1" applyBorder="1" applyAlignment="1">
      <alignment/>
    </xf>
    <xf numFmtId="49" fontId="19" fillId="0" borderId="1" xfId="0" applyNumberFormat="1" applyFont="1" applyBorder="1" applyAlignment="1">
      <alignment/>
    </xf>
    <xf numFmtId="3" fontId="19" fillId="0" borderId="34" xfId="0" applyNumberFormat="1" applyFont="1" applyBorder="1" applyAlignment="1">
      <alignment/>
    </xf>
    <xf numFmtId="49" fontId="19" fillId="0" borderId="34" xfId="0" applyNumberFormat="1" applyFont="1" applyBorder="1" applyAlignment="1">
      <alignment/>
    </xf>
    <xf numFmtId="0" fontId="19" fillId="0" borderId="1" xfId="0" applyFont="1" applyBorder="1" applyAlignment="1">
      <alignment/>
    </xf>
    <xf numFmtId="3" fontId="19" fillId="0" borderId="10" xfId="0" applyNumberFormat="1" applyFont="1" applyBorder="1" applyAlignment="1">
      <alignment wrapText="1"/>
    </xf>
    <xf numFmtId="3" fontId="19" fillId="0" borderId="36" xfId="0" applyNumberFormat="1" applyFont="1" applyBorder="1" applyAlignment="1">
      <alignment wrapText="1"/>
    </xf>
    <xf numFmtId="3" fontId="19" fillId="0" borderId="24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34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34" xfId="0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35" xfId="0" applyNumberFormat="1" applyFont="1" applyBorder="1" applyAlignment="1">
      <alignment/>
    </xf>
    <xf numFmtId="0" fontId="19" fillId="0" borderId="19" xfId="0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49" fontId="19" fillId="0" borderId="19" xfId="0" applyNumberFormat="1" applyFont="1" applyBorder="1" applyAlignment="1">
      <alignment/>
    </xf>
    <xf numFmtId="49" fontId="18" fillId="0" borderId="1" xfId="0" applyNumberFormat="1" applyFont="1" applyBorder="1" applyAlignment="1">
      <alignment/>
    </xf>
    <xf numFmtId="0" fontId="26" fillId="0" borderId="1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31" xfId="0" applyNumberFormat="1" applyFont="1" applyBorder="1" applyAlignment="1">
      <alignment/>
    </xf>
    <xf numFmtId="49" fontId="18" fillId="0" borderId="34" xfId="0" applyNumberFormat="1" applyFont="1" applyBorder="1" applyAlignment="1">
      <alignment/>
    </xf>
    <xf numFmtId="0" fontId="18" fillId="0" borderId="44" xfId="0" applyFont="1" applyBorder="1" applyAlignment="1">
      <alignment/>
    </xf>
    <xf numFmtId="0" fontId="19" fillId="0" borderId="24" xfId="0" applyFont="1" applyBorder="1" applyAlignment="1">
      <alignment/>
    </xf>
    <xf numFmtId="3" fontId="18" fillId="0" borderId="36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0" fontId="19" fillId="0" borderId="14" xfId="0" applyFont="1" applyBorder="1" applyAlignment="1">
      <alignment/>
    </xf>
    <xf numFmtId="3" fontId="18" fillId="0" borderId="14" xfId="0" applyNumberFormat="1" applyFont="1" applyBorder="1" applyAlignment="1">
      <alignment/>
    </xf>
    <xf numFmtId="3" fontId="24" fillId="0" borderId="1" xfId="0" applyNumberFormat="1" applyFont="1" applyBorder="1" applyAlignment="1">
      <alignment/>
    </xf>
    <xf numFmtId="0" fontId="18" fillId="0" borderId="9" xfId="0" applyFont="1" applyBorder="1" applyAlignment="1">
      <alignment/>
    </xf>
    <xf numFmtId="3" fontId="18" fillId="0" borderId="27" xfId="0" applyNumberFormat="1" applyFont="1" applyBorder="1" applyAlignment="1">
      <alignment/>
    </xf>
    <xf numFmtId="0" fontId="19" fillId="0" borderId="28" xfId="0" applyFont="1" applyBorder="1" applyAlignment="1">
      <alignment/>
    </xf>
    <xf numFmtId="3" fontId="18" fillId="0" borderId="28" xfId="0" applyNumberFormat="1" applyFont="1" applyBorder="1" applyAlignment="1">
      <alignment/>
    </xf>
    <xf numFmtId="3" fontId="24" fillId="0" borderId="9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45" xfId="20" applyFont="1" applyBorder="1" applyAlignment="1">
      <alignment horizontal="center"/>
      <protection/>
    </xf>
    <xf numFmtId="0" fontId="18" fillId="0" borderId="46" xfId="20" applyFont="1" applyBorder="1" applyAlignment="1">
      <alignment horizontal="center"/>
      <protection/>
    </xf>
    <xf numFmtId="0" fontId="19" fillId="0" borderId="47" xfId="20" applyFont="1" applyBorder="1">
      <alignment/>
      <protection/>
    </xf>
    <xf numFmtId="3" fontId="19" fillId="0" borderId="48" xfId="20" applyNumberFormat="1" applyFont="1" applyBorder="1">
      <alignment/>
      <protection/>
    </xf>
    <xf numFmtId="0" fontId="19" fillId="0" borderId="49" xfId="20" applyFont="1" applyBorder="1" applyAlignment="1" quotePrefix="1">
      <alignment horizontal="left"/>
      <protection/>
    </xf>
    <xf numFmtId="3" fontId="19" fillId="0" borderId="49" xfId="20" applyNumberFormat="1" applyFont="1" applyBorder="1">
      <alignment/>
      <protection/>
    </xf>
    <xf numFmtId="0" fontId="19" fillId="0" borderId="50" xfId="20" applyFont="1" applyBorder="1">
      <alignment/>
      <protection/>
    </xf>
    <xf numFmtId="0" fontId="19" fillId="0" borderId="49" xfId="20" applyFont="1" applyBorder="1">
      <alignment/>
      <protection/>
    </xf>
    <xf numFmtId="3" fontId="19" fillId="0" borderId="50" xfId="20" applyNumberFormat="1" applyFont="1" applyBorder="1">
      <alignment/>
      <protection/>
    </xf>
    <xf numFmtId="0" fontId="19" fillId="0" borderId="49" xfId="20" applyFont="1" applyBorder="1" applyAlignment="1">
      <alignment/>
      <protection/>
    </xf>
    <xf numFmtId="0" fontId="19" fillId="0" borderId="50" xfId="20" applyFont="1" applyBorder="1" applyAlignment="1">
      <alignment horizontal="left"/>
      <protection/>
    </xf>
    <xf numFmtId="3" fontId="19" fillId="0" borderId="51" xfId="20" applyNumberFormat="1" applyFont="1" applyBorder="1">
      <alignment/>
      <protection/>
    </xf>
    <xf numFmtId="0" fontId="19" fillId="0" borderId="50" xfId="0" applyFont="1" applyBorder="1" applyAlignment="1">
      <alignment/>
    </xf>
    <xf numFmtId="0" fontId="19" fillId="0" borderId="52" xfId="20" applyFont="1" applyBorder="1">
      <alignment/>
      <protection/>
    </xf>
    <xf numFmtId="3" fontId="19" fillId="0" borderId="52" xfId="20" applyNumberFormat="1" applyFont="1" applyBorder="1">
      <alignment/>
      <protection/>
    </xf>
    <xf numFmtId="0" fontId="19" fillId="0" borderId="52" xfId="0" applyFont="1" applyBorder="1" applyAlignment="1">
      <alignment/>
    </xf>
    <xf numFmtId="0" fontId="19" fillId="0" borderId="53" xfId="20" applyFont="1" applyBorder="1">
      <alignment/>
      <protection/>
    </xf>
    <xf numFmtId="0" fontId="19" fillId="0" borderId="35" xfId="0" applyFont="1" applyBorder="1" applyAlignment="1">
      <alignment/>
    </xf>
    <xf numFmtId="0" fontId="19" fillId="0" borderId="54" xfId="20" applyFont="1" applyBorder="1">
      <alignment/>
      <protection/>
    </xf>
    <xf numFmtId="3" fontId="19" fillId="0" borderId="54" xfId="20" applyNumberFormat="1" applyFont="1" applyBorder="1">
      <alignment/>
      <protection/>
    </xf>
    <xf numFmtId="0" fontId="19" fillId="0" borderId="54" xfId="0" applyFont="1" applyBorder="1" applyAlignment="1">
      <alignment/>
    </xf>
    <xf numFmtId="0" fontId="18" fillId="0" borderId="55" xfId="20" applyFont="1" applyBorder="1">
      <alignment/>
      <protection/>
    </xf>
    <xf numFmtId="3" fontId="18" fillId="0" borderId="55" xfId="20" applyNumberFormat="1" applyFont="1" applyBorder="1">
      <alignment/>
      <protection/>
    </xf>
    <xf numFmtId="0" fontId="19" fillId="0" borderId="0" xfId="20" applyFont="1" applyBorder="1">
      <alignment/>
      <protection/>
    </xf>
    <xf numFmtId="0" fontId="18" fillId="0" borderId="5" xfId="20" applyFont="1" applyBorder="1" applyAlignment="1">
      <alignment horizontal="centerContinuous"/>
      <protection/>
    </xf>
    <xf numFmtId="0" fontId="18" fillId="0" borderId="56" xfId="20" applyFont="1" applyBorder="1" applyAlignment="1">
      <alignment horizontal="centerContinuous"/>
      <protection/>
    </xf>
    <xf numFmtId="0" fontId="19" fillId="0" borderId="57" xfId="20" applyFont="1" applyBorder="1" applyAlignment="1">
      <alignment horizontal="left"/>
      <protection/>
    </xf>
    <xf numFmtId="3" fontId="19" fillId="0" borderId="49" xfId="20" applyNumberFormat="1" applyFont="1" applyBorder="1" applyAlignment="1">
      <alignment horizontal="right"/>
      <protection/>
    </xf>
    <xf numFmtId="3" fontId="19" fillId="0" borderId="53" xfId="20" applyNumberFormat="1" applyFont="1" applyBorder="1">
      <alignment/>
      <protection/>
    </xf>
    <xf numFmtId="0" fontId="19" fillId="0" borderId="52" xfId="20" applyFont="1" applyBorder="1" applyAlignment="1">
      <alignment horizontal="left"/>
      <protection/>
    </xf>
    <xf numFmtId="0" fontId="9" fillId="0" borderId="31" xfId="19" applyFont="1" applyBorder="1" applyAlignment="1">
      <alignment/>
      <protection/>
    </xf>
    <xf numFmtId="49" fontId="18" fillId="0" borderId="19" xfId="0" applyNumberFormat="1" applyFont="1" applyBorder="1" applyAlignment="1">
      <alignment/>
    </xf>
    <xf numFmtId="49" fontId="18" fillId="0" borderId="1" xfId="0" applyNumberFormat="1" applyFont="1" applyBorder="1" applyAlignment="1">
      <alignment/>
    </xf>
    <xf numFmtId="0" fontId="9" fillId="0" borderId="30" xfId="19" applyFont="1" applyBorder="1" applyAlignment="1">
      <alignment/>
      <protection/>
    </xf>
    <xf numFmtId="0" fontId="9" fillId="0" borderId="31" xfId="0" applyFont="1" applyBorder="1" applyAlignment="1">
      <alignment/>
    </xf>
    <xf numFmtId="0" fontId="9" fillId="0" borderId="35" xfId="19" applyFont="1" applyBorder="1" applyAlignment="1">
      <alignment/>
      <protection/>
    </xf>
    <xf numFmtId="0" fontId="9" fillId="0" borderId="34" xfId="0" applyFont="1" applyBorder="1" applyAlignment="1">
      <alignment/>
    </xf>
    <xf numFmtId="0" fontId="0" fillId="0" borderId="34" xfId="0" applyBorder="1" applyAlignment="1">
      <alignment/>
    </xf>
    <xf numFmtId="0" fontId="9" fillId="0" borderId="12" xfId="19" applyFont="1" applyBorder="1" applyAlignment="1">
      <alignment/>
      <protection/>
    </xf>
    <xf numFmtId="0" fontId="9" fillId="0" borderId="34" xfId="19" applyFont="1" applyBorder="1" applyAlignment="1">
      <alignment/>
      <protection/>
    </xf>
    <xf numFmtId="0" fontId="9" fillId="0" borderId="35" xfId="0" applyFont="1" applyBorder="1" applyAlignment="1">
      <alignment/>
    </xf>
    <xf numFmtId="0" fontId="9" fillId="0" borderId="35" xfId="19" applyFont="1" applyBorder="1" applyAlignment="1">
      <alignment horizontal="left"/>
      <protection/>
    </xf>
    <xf numFmtId="0" fontId="9" fillId="0" borderId="34" xfId="19" applyFont="1" applyBorder="1" applyAlignment="1">
      <alignment horizontal="left"/>
      <protection/>
    </xf>
    <xf numFmtId="0" fontId="9" fillId="0" borderId="30" xfId="0" applyFont="1" applyBorder="1" applyAlignment="1">
      <alignment horizontal="left" vertical="center"/>
    </xf>
    <xf numFmtId="0" fontId="9" fillId="0" borderId="58" xfId="19" applyFont="1" applyBorder="1" applyAlignment="1">
      <alignment/>
      <protection/>
    </xf>
    <xf numFmtId="0" fontId="0" fillId="0" borderId="39" xfId="0" applyBorder="1" applyAlignment="1">
      <alignment/>
    </xf>
    <xf numFmtId="0" fontId="14" fillId="0" borderId="35" xfId="19" applyFont="1" applyBorder="1" applyAlignment="1">
      <alignment horizontal="left"/>
      <protection/>
    </xf>
    <xf numFmtId="0" fontId="0" fillId="0" borderId="35" xfId="0" applyBorder="1" applyAlignment="1">
      <alignment horizontal="left"/>
    </xf>
    <xf numFmtId="0" fontId="18" fillId="0" borderId="58" xfId="0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3" fontId="26" fillId="0" borderId="12" xfId="0" applyNumberFormat="1" applyFont="1" applyBorder="1" applyAlignment="1">
      <alignment/>
    </xf>
    <xf numFmtId="3" fontId="26" fillId="0" borderId="12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8" fillId="0" borderId="58" xfId="0" applyNumberFormat="1" applyFont="1" applyBorder="1" applyAlignment="1">
      <alignment/>
    </xf>
    <xf numFmtId="0" fontId="18" fillId="0" borderId="41" xfId="0" applyFont="1" applyBorder="1" applyAlignment="1">
      <alignment horizontal="center"/>
    </xf>
    <xf numFmtId="0" fontId="18" fillId="0" borderId="5" xfId="20" applyFont="1" applyBorder="1" applyAlignment="1">
      <alignment horizontal="center"/>
      <protection/>
    </xf>
    <xf numFmtId="0" fontId="3" fillId="0" borderId="50" xfId="20" applyFont="1" applyBorder="1">
      <alignment/>
      <protection/>
    </xf>
    <xf numFmtId="0" fontId="3" fillId="0" borderId="52" xfId="20" applyFont="1" applyBorder="1">
      <alignment/>
      <protection/>
    </xf>
    <xf numFmtId="3" fontId="4" fillId="0" borderId="12" xfId="0" applyNumberFormat="1" applyFont="1" applyBorder="1" applyAlignment="1">
      <alignment horizontal="center" wrapText="1"/>
    </xf>
    <xf numFmtId="37" fontId="4" fillId="0" borderId="58" xfId="0" applyNumberFormat="1" applyFont="1" applyBorder="1" applyAlignment="1">
      <alignment vertical="center" wrapText="1"/>
    </xf>
    <xf numFmtId="0" fontId="4" fillId="0" borderId="33" xfId="0" applyFont="1" applyBorder="1" applyAlignment="1">
      <alignment horizontal="center"/>
    </xf>
    <xf numFmtId="0" fontId="0" fillId="0" borderId="35" xfId="0" applyBorder="1" applyAlignment="1">
      <alignment/>
    </xf>
    <xf numFmtId="3" fontId="14" fillId="0" borderId="31" xfId="19" applyNumberFormat="1" applyFont="1" applyBorder="1" applyAlignment="1">
      <alignment horizontal="center"/>
      <protection/>
    </xf>
    <xf numFmtId="3" fontId="9" fillId="0" borderId="31" xfId="19" applyNumberFormat="1" applyFont="1" applyBorder="1" applyAlignment="1">
      <alignment horizontal="centerContinuous"/>
      <protection/>
    </xf>
    <xf numFmtId="0" fontId="9" fillId="0" borderId="30" xfId="0" applyFont="1" applyBorder="1" applyAlignment="1">
      <alignment/>
    </xf>
    <xf numFmtId="3" fontId="9" fillId="0" borderId="15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3" fontId="9" fillId="0" borderId="30" xfId="19" applyNumberFormat="1" applyFont="1" applyBorder="1" applyAlignment="1">
      <alignment horizontal="right"/>
      <protection/>
    </xf>
    <xf numFmtId="3" fontId="9" fillId="0" borderId="3" xfId="19" applyNumberFormat="1" applyFont="1" applyBorder="1" applyAlignment="1">
      <alignment horizontal="right"/>
      <protection/>
    </xf>
    <xf numFmtId="3" fontId="9" fillId="0" borderId="32" xfId="19" applyNumberFormat="1" applyFont="1" applyBorder="1" applyAlignment="1">
      <alignment horizontal="right"/>
      <protection/>
    </xf>
    <xf numFmtId="3" fontId="14" fillId="0" borderId="13" xfId="19" applyNumberFormat="1" applyFont="1" applyBorder="1" applyAlignment="1">
      <alignment horizontal="right"/>
      <protection/>
    </xf>
    <xf numFmtId="3" fontId="14" fillId="0" borderId="37" xfId="19" applyNumberFormat="1" applyFont="1" applyBorder="1" applyAlignment="1">
      <alignment horizontal="right"/>
      <protection/>
    </xf>
    <xf numFmtId="0" fontId="9" fillId="0" borderId="9" xfId="19" applyFont="1" applyBorder="1" applyAlignment="1">
      <alignment horizontal="right"/>
      <protection/>
    </xf>
    <xf numFmtId="0" fontId="9" fillId="0" borderId="18" xfId="19" applyFont="1" applyBorder="1">
      <alignment/>
      <protection/>
    </xf>
    <xf numFmtId="0" fontId="1" fillId="0" borderId="18" xfId="19" applyFont="1" applyBorder="1" applyAlignment="1">
      <alignment horizontal="left"/>
      <protection/>
    </xf>
    <xf numFmtId="0" fontId="9" fillId="0" borderId="39" xfId="19" applyFont="1" applyBorder="1" applyAlignment="1">
      <alignment/>
      <protection/>
    </xf>
    <xf numFmtId="0" fontId="14" fillId="0" borderId="4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21" fillId="0" borderId="4" xfId="0" applyNumberFormat="1" applyFont="1" applyBorder="1" applyAlignment="1">
      <alignment horizontal="center" vertical="top" wrapText="1"/>
    </xf>
    <xf numFmtId="2" fontId="21" fillId="0" borderId="59" xfId="0" applyNumberFormat="1" applyFont="1" applyBorder="1" applyAlignment="1">
      <alignment horizontal="center" vertical="top" wrapText="1"/>
    </xf>
    <xf numFmtId="2" fontId="14" fillId="0" borderId="4" xfId="0" applyNumberFormat="1" applyFont="1" applyBorder="1" applyAlignment="1">
      <alignment horizontal="center" vertical="top" wrapText="1"/>
    </xf>
    <xf numFmtId="2" fontId="9" fillId="0" borderId="59" xfId="0" applyNumberFormat="1" applyFont="1" applyBorder="1" applyAlignment="1">
      <alignment horizontal="center" vertical="top" wrapText="1"/>
    </xf>
    <xf numFmtId="2" fontId="17" fillId="0" borderId="4" xfId="0" applyNumberFormat="1" applyFont="1" applyBorder="1" applyAlignment="1">
      <alignment horizontal="center" vertical="top" wrapText="1"/>
    </xf>
    <xf numFmtId="2" fontId="14" fillId="0" borderId="60" xfId="0" applyNumberFormat="1" applyFont="1" applyBorder="1" applyAlignment="1">
      <alignment horizontal="center" vertical="top" wrapText="1"/>
    </xf>
    <xf numFmtId="0" fontId="3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8" xfId="0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1" fillId="0" borderId="14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horizontal="center" vertical="center"/>
    </xf>
    <xf numFmtId="3" fontId="29" fillId="0" borderId="14" xfId="0" applyNumberFormat="1" applyFont="1" applyFill="1" applyBorder="1" applyAlignment="1">
      <alignment horizontal="right" vertical="center"/>
    </xf>
    <xf numFmtId="3" fontId="34" fillId="0" borderId="14" xfId="0" applyNumberFormat="1" applyFont="1" applyFill="1" applyBorder="1" applyAlignment="1">
      <alignment horizontal="right" vertical="center"/>
    </xf>
    <xf numFmtId="3" fontId="29" fillId="0" borderId="14" xfId="0" applyNumberFormat="1" applyFont="1" applyFill="1" applyBorder="1" applyAlignment="1">
      <alignment vertical="center"/>
    </xf>
    <xf numFmtId="3" fontId="34" fillId="0" borderId="33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vertical="center"/>
    </xf>
    <xf numFmtId="0" fontId="34" fillId="0" borderId="1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3" fontId="29" fillId="0" borderId="0" xfId="0" applyNumberFormat="1" applyFont="1" applyFill="1" applyAlignment="1">
      <alignment vertical="center" wrapText="1"/>
    </xf>
    <xf numFmtId="3" fontId="29" fillId="0" borderId="0" xfId="0" applyNumberFormat="1" applyFont="1" applyFill="1" applyAlignment="1">
      <alignment horizontal="center" vertical="center"/>
    </xf>
    <xf numFmtId="3" fontId="29" fillId="0" borderId="0" xfId="0" applyNumberFormat="1" applyFont="1" applyFill="1" applyAlignment="1">
      <alignment vertical="center"/>
    </xf>
    <xf numFmtId="3" fontId="34" fillId="0" borderId="0" xfId="0" applyNumberFormat="1" applyFont="1" applyFill="1" applyAlignment="1">
      <alignment vertical="center"/>
    </xf>
    <xf numFmtId="3" fontId="30" fillId="0" borderId="0" xfId="0" applyNumberFormat="1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center" vertical="center"/>
    </xf>
    <xf numFmtId="0" fontId="29" fillId="0" borderId="16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horizontal="center" vertical="center"/>
    </xf>
    <xf numFmtId="3" fontId="29" fillId="0" borderId="13" xfId="0" applyNumberFormat="1" applyFont="1" applyFill="1" applyBorder="1" applyAlignment="1">
      <alignment horizontal="right" vertical="center"/>
    </xf>
    <xf numFmtId="3" fontId="34" fillId="0" borderId="13" xfId="0" applyNumberFormat="1" applyFont="1" applyFill="1" applyBorder="1" applyAlignment="1">
      <alignment horizontal="right" vertical="center"/>
    </xf>
    <xf numFmtId="3" fontId="34" fillId="0" borderId="37" xfId="0" applyNumberFormat="1" applyFont="1" applyFill="1" applyBorder="1" applyAlignment="1">
      <alignment horizontal="right" vertical="center"/>
    </xf>
    <xf numFmtId="0" fontId="34" fillId="0" borderId="16" xfId="0" applyFont="1" applyFill="1" applyBorder="1" applyAlignment="1">
      <alignment vertical="center" wrapText="1"/>
    </xf>
    <xf numFmtId="3" fontId="29" fillId="0" borderId="9" xfId="0" applyNumberFormat="1" applyFont="1" applyFill="1" applyBorder="1" applyAlignment="1">
      <alignment vertical="center" wrapText="1"/>
    </xf>
    <xf numFmtId="0" fontId="34" fillId="0" borderId="13" xfId="0" applyFont="1" applyFill="1" applyBorder="1" applyAlignment="1">
      <alignment horizontal="center" vertical="center"/>
    </xf>
    <xf numFmtId="3" fontId="34" fillId="0" borderId="18" xfId="0" applyNumberFormat="1" applyFont="1" applyFill="1" applyBorder="1" applyAlignment="1">
      <alignment horizontal="center" vertical="center"/>
    </xf>
    <xf numFmtId="3" fontId="26" fillId="0" borderId="61" xfId="0" applyNumberFormat="1" applyFont="1" applyBorder="1" applyAlignment="1">
      <alignment horizontal="right" vertical="center" wrapText="1"/>
    </xf>
    <xf numFmtId="3" fontId="19" fillId="0" borderId="32" xfId="0" applyNumberFormat="1" applyFont="1" applyBorder="1" applyAlignment="1">
      <alignment horizontal="right" vertical="center" wrapText="1"/>
    </xf>
    <xf numFmtId="3" fontId="19" fillId="0" borderId="32" xfId="0" applyNumberFormat="1" applyFont="1" applyBorder="1" applyAlignment="1">
      <alignment/>
    </xf>
    <xf numFmtId="3" fontId="26" fillId="0" borderId="33" xfId="0" applyNumberFormat="1" applyFont="1" applyBorder="1" applyAlignment="1">
      <alignment/>
    </xf>
    <xf numFmtId="3" fontId="19" fillId="0" borderId="33" xfId="0" applyNumberFormat="1" applyFont="1" applyBorder="1" applyAlignment="1">
      <alignment/>
    </xf>
    <xf numFmtId="3" fontId="19" fillId="0" borderId="37" xfId="0" applyNumberFormat="1" applyFont="1" applyBorder="1" applyAlignment="1">
      <alignment wrapText="1"/>
    </xf>
    <xf numFmtId="3" fontId="19" fillId="0" borderId="26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0" fontId="18" fillId="0" borderId="41" xfId="0" applyFont="1" applyBorder="1" applyAlignment="1">
      <alignment horizontal="center" vertical="center" wrapText="1"/>
    </xf>
    <xf numFmtId="3" fontId="18" fillId="0" borderId="32" xfId="0" applyNumberFormat="1" applyFont="1" applyBorder="1" applyAlignment="1">
      <alignment/>
    </xf>
    <xf numFmtId="3" fontId="18" fillId="0" borderId="37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29" xfId="0" applyNumberFormat="1" applyFont="1" applyBorder="1" applyAlignment="1">
      <alignment/>
    </xf>
    <xf numFmtId="3" fontId="18" fillId="0" borderId="61" xfId="0" applyNumberFormat="1" applyFont="1" applyBorder="1" applyAlignment="1">
      <alignment/>
    </xf>
    <xf numFmtId="3" fontId="18" fillId="0" borderId="41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14" fillId="0" borderId="18" xfId="19" applyNumberFormat="1" applyFont="1" applyBorder="1" applyAlignment="1">
      <alignment horizontal="right"/>
      <protection/>
    </xf>
    <xf numFmtId="3" fontId="14" fillId="0" borderId="41" xfId="19" applyNumberFormat="1" applyFont="1" applyBorder="1" applyAlignment="1">
      <alignment horizontal="right"/>
      <protection/>
    </xf>
    <xf numFmtId="2" fontId="9" fillId="0" borderId="33" xfId="0" applyNumberFormat="1" applyFont="1" applyBorder="1" applyAlignment="1">
      <alignment horizontal="center" vertical="top" wrapText="1"/>
    </xf>
    <xf numFmtId="2" fontId="21" fillId="0" borderId="33" xfId="0" applyNumberFormat="1" applyFont="1" applyBorder="1" applyAlignment="1">
      <alignment horizontal="center" vertical="top" wrapText="1"/>
    </xf>
    <xf numFmtId="2" fontId="21" fillId="0" borderId="62" xfId="0" applyNumberFormat="1" applyFont="1" applyBorder="1" applyAlignment="1">
      <alignment horizontal="center" vertical="top" wrapText="1"/>
    </xf>
    <xf numFmtId="2" fontId="14" fillId="0" borderId="32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36" fillId="0" borderId="0" xfId="0" applyFont="1" applyAlignment="1">
      <alignment/>
    </xf>
    <xf numFmtId="0" fontId="9" fillId="0" borderId="33" xfId="0" applyFont="1" applyBorder="1" applyAlignment="1">
      <alignment/>
    </xf>
    <xf numFmtId="0" fontId="21" fillId="0" borderId="15" xfId="0" applyFont="1" applyBorder="1" applyAlignment="1">
      <alignment horizontal="left" vertical="center" wrapText="1"/>
    </xf>
    <xf numFmtId="0" fontId="9" fillId="0" borderId="62" xfId="0" applyFont="1" applyBorder="1" applyAlignment="1">
      <alignment/>
    </xf>
    <xf numFmtId="165" fontId="9" fillId="0" borderId="0" xfId="0" applyNumberFormat="1" applyFont="1" applyAlignment="1">
      <alignment/>
    </xf>
    <xf numFmtId="2" fontId="17" fillId="0" borderId="63" xfId="0" applyNumberFormat="1" applyFont="1" applyBorder="1" applyAlignment="1">
      <alignment horizontal="center" vertical="top" wrapText="1"/>
    </xf>
    <xf numFmtId="2" fontId="14" fillId="0" borderId="29" xfId="0" applyNumberFormat="1" applyFont="1" applyBorder="1" applyAlignment="1">
      <alignment horizontal="center" vertical="top" wrapText="1"/>
    </xf>
    <xf numFmtId="2" fontId="9" fillId="0" borderId="33" xfId="0" applyNumberFormat="1" applyFont="1" applyBorder="1" applyAlignment="1">
      <alignment horizontal="center" vertical="center"/>
    </xf>
    <xf numFmtId="2" fontId="9" fillId="0" borderId="62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41" xfId="0" applyNumberFormat="1" applyFont="1" applyFill="1" applyBorder="1" applyAlignment="1">
      <alignment horizontal="right" vertical="center"/>
    </xf>
    <xf numFmtId="0" fontId="14" fillId="0" borderId="2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2" xfId="19" applyFont="1" applyBorder="1" applyAlignment="1">
      <alignment horizontal="center" vertical="center"/>
      <protection/>
    </xf>
    <xf numFmtId="0" fontId="9" fillId="0" borderId="25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20" fillId="0" borderId="64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18" fillId="0" borderId="0" xfId="20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/>
    </xf>
    <xf numFmtId="0" fontId="14" fillId="0" borderId="66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8" fillId="0" borderId="57" xfId="20" applyFont="1" applyBorder="1" applyAlignment="1">
      <alignment horizontal="center"/>
      <protection/>
    </xf>
    <xf numFmtId="0" fontId="20" fillId="0" borderId="64" xfId="0" applyFont="1" applyBorder="1" applyAlignment="1">
      <alignment/>
    </xf>
    <xf numFmtId="0" fontId="0" fillId="0" borderId="65" xfId="0" applyBorder="1" applyAlignment="1">
      <alignment/>
    </xf>
    <xf numFmtId="49" fontId="18" fillId="0" borderId="19" xfId="0" applyNumberFormat="1" applyFont="1" applyBorder="1" applyAlignment="1">
      <alignment/>
    </xf>
    <xf numFmtId="0" fontId="19" fillId="0" borderId="34" xfId="0" applyFont="1" applyBorder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19" fillId="0" borderId="19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18" fillId="0" borderId="19" xfId="0" applyFont="1" applyBorder="1" applyAlignment="1">
      <alignment/>
    </xf>
    <xf numFmtId="0" fontId="18" fillId="0" borderId="34" xfId="0" applyFont="1" applyBorder="1" applyAlignment="1">
      <alignment/>
    </xf>
    <xf numFmtId="0" fontId="0" fillId="0" borderId="34" xfId="0" applyBorder="1" applyAlignment="1">
      <alignment/>
    </xf>
    <xf numFmtId="0" fontId="19" fillId="0" borderId="19" xfId="0" applyFont="1" applyBorder="1" applyAlignment="1">
      <alignment/>
    </xf>
    <xf numFmtId="0" fontId="18" fillId="0" borderId="68" xfId="0" applyFont="1" applyBorder="1" applyAlignment="1">
      <alignment horizontal="center" vertical="center" wrapText="1"/>
    </xf>
    <xf numFmtId="0" fontId="19" fillId="0" borderId="69" xfId="0" applyFont="1" applyBorder="1" applyAlignment="1">
      <alignment horizontal="center" wrapText="1"/>
    </xf>
    <xf numFmtId="0" fontId="0" fillId="0" borderId="70" xfId="0" applyBorder="1" applyAlignment="1">
      <alignment horizontal="center" wrapText="1"/>
    </xf>
    <xf numFmtId="0" fontId="18" fillId="0" borderId="19" xfId="0" applyFont="1" applyBorder="1" applyAlignment="1">
      <alignment horizontal="left"/>
    </xf>
    <xf numFmtId="0" fontId="18" fillId="0" borderId="34" xfId="0" applyFont="1" applyBorder="1" applyAlignment="1">
      <alignment horizontal="left"/>
    </xf>
    <xf numFmtId="0" fontId="18" fillId="0" borderId="43" xfId="0" applyFont="1" applyBorder="1" applyAlignment="1">
      <alignment horizontal="center"/>
    </xf>
    <xf numFmtId="0" fontId="19" fillId="0" borderId="67" xfId="0" applyFont="1" applyBorder="1" applyAlignment="1">
      <alignment/>
    </xf>
    <xf numFmtId="0" fontId="0" fillId="0" borderId="71" xfId="0" applyBorder="1" applyAlignment="1">
      <alignment/>
    </xf>
    <xf numFmtId="0" fontId="14" fillId="0" borderId="13" xfId="19" applyFont="1" applyBorder="1" applyAlignment="1">
      <alignment horizontal="center" vertical="center"/>
      <protection/>
    </xf>
    <xf numFmtId="0" fontId="0" fillId="0" borderId="28" xfId="0" applyBorder="1" applyAlignment="1">
      <alignment vertical="center"/>
    </xf>
    <xf numFmtId="0" fontId="9" fillId="0" borderId="12" xfId="19" applyFont="1" applyBorder="1" applyAlignment="1">
      <alignment/>
      <protection/>
    </xf>
    <xf numFmtId="0" fontId="9" fillId="0" borderId="34" xfId="19" applyFont="1" applyBorder="1" applyAlignment="1">
      <alignment/>
      <protection/>
    </xf>
    <xf numFmtId="0" fontId="9" fillId="0" borderId="35" xfId="19" applyFont="1" applyBorder="1" applyAlignment="1">
      <alignment/>
      <protection/>
    </xf>
    <xf numFmtId="0" fontId="9" fillId="0" borderId="35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19" applyFont="1" applyBorder="1" applyAlignment="1">
      <alignment horizontal="left"/>
      <protection/>
    </xf>
    <xf numFmtId="0" fontId="9" fillId="0" borderId="34" xfId="19" applyFont="1" applyBorder="1" applyAlignment="1">
      <alignment horizontal="left"/>
      <protection/>
    </xf>
    <xf numFmtId="0" fontId="15" fillId="0" borderId="0" xfId="19" applyFont="1" applyAlignment="1">
      <alignment horizontal="center"/>
      <protection/>
    </xf>
    <xf numFmtId="0" fontId="9" fillId="0" borderId="0" xfId="0" applyFont="1" applyAlignment="1">
      <alignment/>
    </xf>
    <xf numFmtId="0" fontId="14" fillId="0" borderId="68" xfId="19" applyFont="1" applyBorder="1" applyAlignment="1">
      <alignment horizontal="center" vertical="center"/>
      <protection/>
    </xf>
    <xf numFmtId="0" fontId="9" fillId="0" borderId="69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5" fillId="0" borderId="0" xfId="19" applyFont="1" applyAlignment="1">
      <alignment horizontal="center"/>
      <protection/>
    </xf>
    <xf numFmtId="0" fontId="9" fillId="0" borderId="4" xfId="19" applyFont="1" applyBorder="1" applyAlignment="1">
      <alignment/>
      <protection/>
    </xf>
    <xf numFmtId="0" fontId="9" fillId="0" borderId="31" xfId="19" applyFont="1" applyBorder="1" applyAlignment="1">
      <alignment/>
      <protection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0" xfId="19" applyFont="1" applyBorder="1" applyAlignment="1">
      <alignment/>
      <protection/>
    </xf>
    <xf numFmtId="0" fontId="9" fillId="0" borderId="31" xfId="0" applyFont="1" applyBorder="1" applyAlignment="1">
      <alignment/>
    </xf>
    <xf numFmtId="0" fontId="9" fillId="0" borderId="30" xfId="0" applyFont="1" applyBorder="1" applyAlignment="1">
      <alignment horizontal="left" vertical="center"/>
    </xf>
    <xf numFmtId="0" fontId="0" fillId="0" borderId="31" xfId="0" applyBorder="1" applyAlignment="1">
      <alignment/>
    </xf>
    <xf numFmtId="0" fontId="14" fillId="0" borderId="19" xfId="19" applyFont="1" applyBorder="1" applyAlignment="1">
      <alignment horizontal="left"/>
      <protection/>
    </xf>
    <xf numFmtId="0" fontId="11" fillId="0" borderId="35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14" fillId="0" borderId="73" xfId="19" applyFont="1" applyBorder="1" applyAlignment="1">
      <alignment horizontal="left"/>
      <protection/>
    </xf>
    <xf numFmtId="0" fontId="11" fillId="0" borderId="10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49" fontId="14" fillId="0" borderId="19" xfId="19" applyNumberFormat="1" applyFont="1" applyBorder="1" applyAlignment="1">
      <alignment horizontal="left"/>
      <protection/>
    </xf>
    <xf numFmtId="49" fontId="14" fillId="0" borderId="35" xfId="19" applyNumberFormat="1" applyFont="1" applyBorder="1" applyAlignment="1">
      <alignment horizontal="left"/>
      <protection/>
    </xf>
    <xf numFmtId="49" fontId="14" fillId="0" borderId="34" xfId="19" applyNumberFormat="1" applyFont="1" applyBorder="1" applyAlignment="1">
      <alignment horizontal="left"/>
      <protection/>
    </xf>
    <xf numFmtId="0" fontId="14" fillId="0" borderId="35" xfId="19" applyFont="1" applyBorder="1" applyAlignment="1">
      <alignment horizontal="left"/>
      <protection/>
    </xf>
    <xf numFmtId="0" fontId="14" fillId="0" borderId="34" xfId="19" applyFont="1" applyBorder="1" applyAlignment="1">
      <alignment horizontal="left"/>
      <protection/>
    </xf>
    <xf numFmtId="0" fontId="0" fillId="0" borderId="35" xfId="0" applyBorder="1" applyAlignment="1">
      <alignment horizontal="left"/>
    </xf>
    <xf numFmtId="0" fontId="0" fillId="0" borderId="34" xfId="0" applyBorder="1" applyAlignment="1">
      <alignment horizontal="left"/>
    </xf>
    <xf numFmtId="0" fontId="34" fillId="0" borderId="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6" fillId="0" borderId="0" xfId="0" applyFont="1" applyAlignment="1">
      <alignment/>
    </xf>
    <xf numFmtId="0" fontId="14" fillId="0" borderId="7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9" fillId="0" borderId="21" xfId="0" applyFont="1" applyBorder="1" applyAlignment="1">
      <alignment/>
    </xf>
    <xf numFmtId="0" fontId="15" fillId="0" borderId="0" xfId="0" applyFont="1" applyAlignment="1">
      <alignment horizontal="center" wrapText="1"/>
    </xf>
    <xf numFmtId="0" fontId="36" fillId="0" borderId="0" xfId="0" applyFont="1" applyAlignment="1">
      <alignment wrapText="1"/>
    </xf>
    <xf numFmtId="0" fontId="9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9702KV1" xfId="19"/>
    <cellStyle name="Normál_KTGVET98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D4">
      <selection activeCell="H56" sqref="H56"/>
    </sheetView>
  </sheetViews>
  <sheetFormatPr defaultColWidth="9.00390625" defaultRowHeight="12.75"/>
  <cols>
    <col min="1" max="1" width="6.125" style="4" customWidth="1"/>
    <col min="2" max="2" width="51.875" style="4" customWidth="1"/>
    <col min="3" max="3" width="0.6171875" style="4" hidden="1" customWidth="1"/>
    <col min="4" max="4" width="11.625" style="4" customWidth="1"/>
    <col min="5" max="5" width="13.75390625" style="4" customWidth="1"/>
    <col min="6" max="6" width="56.625" style="4" customWidth="1"/>
    <col min="7" max="7" width="11.375" style="4" customWidth="1"/>
    <col min="8" max="8" width="13.75390625" style="4" customWidth="1"/>
    <col min="9" max="16384" width="9.125" style="4" customWidth="1"/>
  </cols>
  <sheetData>
    <row r="1" ht="12.75">
      <c r="A1" s="4" t="s">
        <v>168</v>
      </c>
    </row>
    <row r="2" spans="3:6" ht="12.75">
      <c r="C2" s="11"/>
      <c r="D2" s="11"/>
      <c r="E2" s="11"/>
      <c r="F2" s="11"/>
    </row>
    <row r="3" spans="1:8" ht="15.75">
      <c r="A3" s="392" t="s">
        <v>2</v>
      </c>
      <c r="B3" s="392"/>
      <c r="C3" s="392"/>
      <c r="D3" s="392"/>
      <c r="E3" s="392"/>
      <c r="F3" s="392"/>
      <c r="G3" s="393"/>
      <c r="H3" s="394"/>
    </row>
    <row r="4" spans="1:7" ht="12" customHeight="1">
      <c r="A4" s="400"/>
      <c r="B4" s="401"/>
      <c r="C4" s="401"/>
      <c r="D4" s="401"/>
      <c r="E4" s="401"/>
      <c r="F4" s="401"/>
      <c r="G4" s="401"/>
    </row>
    <row r="5" spans="1:7" ht="15.75" thickBot="1">
      <c r="A5" s="56"/>
      <c r="B5" s="56"/>
      <c r="C5" s="155"/>
      <c r="D5" s="155"/>
      <c r="E5" s="155"/>
      <c r="F5" s="155"/>
      <c r="G5" s="56"/>
    </row>
    <row r="6" spans="1:8" ht="13.5" customHeight="1" thickTop="1">
      <c r="A6" s="408" t="s">
        <v>192</v>
      </c>
      <c r="B6" s="409"/>
      <c r="C6" s="409"/>
      <c r="D6" s="409"/>
      <c r="E6" s="410"/>
      <c r="F6" s="413" t="s">
        <v>193</v>
      </c>
      <c r="G6" s="414"/>
      <c r="H6" s="415"/>
    </row>
    <row r="7" spans="1:8" ht="14.25" customHeight="1" thickBot="1">
      <c r="A7" s="156"/>
      <c r="B7" s="157"/>
      <c r="C7" s="158"/>
      <c r="D7" s="159" t="s">
        <v>144</v>
      </c>
      <c r="E7" s="346" t="s">
        <v>27</v>
      </c>
      <c r="F7" s="160"/>
      <c r="G7" s="262" t="s">
        <v>149</v>
      </c>
      <c r="H7" s="270" t="s">
        <v>27</v>
      </c>
    </row>
    <row r="8" spans="1:8" ht="13.5" customHeight="1" thickTop="1">
      <c r="A8" s="161" t="s">
        <v>194</v>
      </c>
      <c r="B8" s="162"/>
      <c r="C8" s="163"/>
      <c r="D8" s="164">
        <f>SUM(D9:D10)</f>
        <v>420244</v>
      </c>
      <c r="E8" s="337">
        <f>SUM(E9:E10)</f>
        <v>420244</v>
      </c>
      <c r="F8" s="165" t="s">
        <v>181</v>
      </c>
      <c r="G8" s="263">
        <v>1727161</v>
      </c>
      <c r="H8" s="351">
        <v>1733432</v>
      </c>
    </row>
    <row r="9" spans="1:8" ht="12.75" customHeight="1" thickBot="1">
      <c r="A9" s="166" t="s">
        <v>195</v>
      </c>
      <c r="B9" s="167"/>
      <c r="C9" s="158"/>
      <c r="D9" s="168">
        <v>128235</v>
      </c>
      <c r="E9" s="338">
        <v>128235</v>
      </c>
      <c r="F9" s="169"/>
      <c r="G9" s="264"/>
      <c r="H9" s="341"/>
    </row>
    <row r="10" spans="1:8" ht="15.75" thickTop="1">
      <c r="A10" s="166" t="s">
        <v>196</v>
      </c>
      <c r="B10" s="167"/>
      <c r="C10" s="170" t="s">
        <v>217</v>
      </c>
      <c r="D10" s="171">
        <v>292009</v>
      </c>
      <c r="E10" s="339">
        <v>292009</v>
      </c>
      <c r="F10" s="169" t="s">
        <v>287</v>
      </c>
      <c r="G10" s="265">
        <v>545537</v>
      </c>
      <c r="H10" s="344">
        <v>547508</v>
      </c>
    </row>
    <row r="11" spans="1:8" ht="15">
      <c r="A11" s="166"/>
      <c r="B11" s="167"/>
      <c r="C11" s="170"/>
      <c r="D11" s="171"/>
      <c r="E11" s="339"/>
      <c r="F11" s="169"/>
      <c r="G11" s="264"/>
      <c r="H11" s="341"/>
    </row>
    <row r="12" spans="1:8" ht="15">
      <c r="A12" s="172" t="s">
        <v>197</v>
      </c>
      <c r="B12" s="173"/>
      <c r="C12" s="174" t="s">
        <v>278</v>
      </c>
      <c r="D12" s="175">
        <f>SUM(D13:D20)</f>
        <v>1982922</v>
      </c>
      <c r="E12" s="340">
        <f>SUM(E13:E20)</f>
        <v>1982922</v>
      </c>
      <c r="F12" s="169" t="s">
        <v>120</v>
      </c>
      <c r="G12" s="265">
        <v>1347910</v>
      </c>
      <c r="H12" s="344">
        <v>1347910</v>
      </c>
    </row>
    <row r="13" spans="1:8" ht="15">
      <c r="A13" s="176" t="s">
        <v>198</v>
      </c>
      <c r="B13" s="173"/>
      <c r="C13" s="174" t="s">
        <v>279</v>
      </c>
      <c r="D13" s="177">
        <v>1179400</v>
      </c>
      <c r="E13" s="341">
        <v>1179400</v>
      </c>
      <c r="F13" s="169"/>
      <c r="G13" s="264"/>
      <c r="H13" s="341"/>
    </row>
    <row r="14" spans="1:8" ht="15">
      <c r="A14" s="176" t="s">
        <v>199</v>
      </c>
      <c r="B14" s="178"/>
      <c r="C14" s="174"/>
      <c r="D14" s="177"/>
      <c r="E14" s="341"/>
      <c r="F14" s="169" t="s">
        <v>288</v>
      </c>
      <c r="G14" s="265">
        <f>SUM(G15:G16)</f>
        <v>415973</v>
      </c>
      <c r="H14" s="349">
        <f>SUM(H15:H16)</f>
        <v>415973</v>
      </c>
    </row>
    <row r="15" spans="1:8" ht="15">
      <c r="A15" s="172"/>
      <c r="B15" s="173" t="s">
        <v>200</v>
      </c>
      <c r="C15" s="174" t="s">
        <v>280</v>
      </c>
      <c r="D15" s="177">
        <v>426533</v>
      </c>
      <c r="E15" s="341">
        <v>426533</v>
      </c>
      <c r="F15" s="179" t="s">
        <v>185</v>
      </c>
      <c r="G15" s="264">
        <v>218870</v>
      </c>
      <c r="H15" s="341">
        <v>218870</v>
      </c>
    </row>
    <row r="16" spans="1:8" ht="12.75" customHeight="1">
      <c r="A16" s="172"/>
      <c r="B16" s="173" t="s">
        <v>201</v>
      </c>
      <c r="C16" s="180" t="s">
        <v>281</v>
      </c>
      <c r="D16" s="181"/>
      <c r="E16" s="342"/>
      <c r="F16" s="179" t="s">
        <v>186</v>
      </c>
      <c r="G16" s="264">
        <v>197103</v>
      </c>
      <c r="H16" s="341">
        <v>197103</v>
      </c>
    </row>
    <row r="17" spans="1:8" ht="15">
      <c r="A17" s="172"/>
      <c r="B17" s="173" t="s">
        <v>202</v>
      </c>
      <c r="C17" s="174" t="s">
        <v>282</v>
      </c>
      <c r="D17" s="177">
        <v>275000</v>
      </c>
      <c r="E17" s="341">
        <v>275000</v>
      </c>
      <c r="F17" s="179"/>
      <c r="G17" s="264"/>
      <c r="H17" s="341"/>
    </row>
    <row r="18" spans="1:8" ht="15">
      <c r="A18" s="172" t="s">
        <v>203</v>
      </c>
      <c r="B18" s="173"/>
      <c r="C18" s="174"/>
      <c r="D18" s="182">
        <v>400</v>
      </c>
      <c r="E18" s="343">
        <v>400</v>
      </c>
      <c r="F18" s="169" t="s">
        <v>289</v>
      </c>
      <c r="G18" s="265">
        <v>159000</v>
      </c>
      <c r="H18" s="344">
        <v>159000</v>
      </c>
    </row>
    <row r="19" spans="1:8" ht="15">
      <c r="A19" s="183" t="s">
        <v>43</v>
      </c>
      <c r="B19" s="184"/>
      <c r="C19" s="174" t="s">
        <v>283</v>
      </c>
      <c r="D19" s="177">
        <v>3200</v>
      </c>
      <c r="E19" s="341">
        <v>3200</v>
      </c>
      <c r="F19" s="169"/>
      <c r="G19" s="265"/>
      <c r="H19" s="341"/>
    </row>
    <row r="20" spans="1:8" ht="15">
      <c r="A20" s="172" t="s">
        <v>165</v>
      </c>
      <c r="B20" s="173"/>
      <c r="C20" s="56"/>
      <c r="D20" s="177">
        <v>98389</v>
      </c>
      <c r="E20" s="341">
        <v>98389</v>
      </c>
      <c r="F20" s="169" t="s">
        <v>290</v>
      </c>
      <c r="G20" s="265">
        <v>8883</v>
      </c>
      <c r="H20" s="344">
        <v>8883</v>
      </c>
    </row>
    <row r="21" spans="1:8" ht="15">
      <c r="A21" s="404" t="s">
        <v>204</v>
      </c>
      <c r="B21" s="405"/>
      <c r="C21" s="56"/>
      <c r="D21" s="187">
        <f>SUM(D8+D12)</f>
        <v>2403166</v>
      </c>
      <c r="E21" s="344">
        <f>SUM(E8+E12)</f>
        <v>2403166</v>
      </c>
      <c r="F21" s="169"/>
      <c r="G21" s="264"/>
      <c r="H21" s="341"/>
    </row>
    <row r="22" spans="1:8" ht="15">
      <c r="A22" s="185"/>
      <c r="B22" s="186"/>
      <c r="C22" s="56"/>
      <c r="D22" s="188"/>
      <c r="E22" s="345"/>
      <c r="F22" s="169" t="s">
        <v>205</v>
      </c>
      <c r="G22" s="265">
        <v>1090889</v>
      </c>
      <c r="H22" s="344">
        <v>1090889</v>
      </c>
    </row>
    <row r="23" spans="1:8" ht="15">
      <c r="A23" s="183" t="s">
        <v>206</v>
      </c>
      <c r="B23" s="184"/>
      <c r="C23" s="189" t="s">
        <v>190</v>
      </c>
      <c r="D23" s="177">
        <v>286000</v>
      </c>
      <c r="E23" s="341">
        <v>286000</v>
      </c>
      <c r="F23" s="169"/>
      <c r="G23" s="264"/>
      <c r="H23" s="341"/>
    </row>
    <row r="24" spans="1:8" ht="15">
      <c r="A24" s="190" t="s">
        <v>267</v>
      </c>
      <c r="B24" s="191"/>
      <c r="C24" s="189" t="s">
        <v>207</v>
      </c>
      <c r="D24" s="182">
        <v>6000</v>
      </c>
      <c r="E24" s="343">
        <v>6000</v>
      </c>
      <c r="F24" s="169" t="s">
        <v>224</v>
      </c>
      <c r="G24" s="265">
        <v>224756</v>
      </c>
      <c r="H24" s="344">
        <v>224756</v>
      </c>
    </row>
    <row r="25" spans="1:8" ht="15">
      <c r="A25" s="190" t="s">
        <v>76</v>
      </c>
      <c r="B25" s="191"/>
      <c r="C25" s="189" t="s">
        <v>284</v>
      </c>
      <c r="D25" s="177">
        <v>8000</v>
      </c>
      <c r="E25" s="341">
        <v>8000</v>
      </c>
      <c r="F25" s="169"/>
      <c r="G25" s="264"/>
      <c r="H25" s="341"/>
    </row>
    <row r="26" spans="1:8" ht="15">
      <c r="A26" s="172" t="s">
        <v>208</v>
      </c>
      <c r="B26" s="173"/>
      <c r="C26" s="153"/>
      <c r="D26" s="177">
        <v>43631</v>
      </c>
      <c r="E26" s="341">
        <v>43631</v>
      </c>
      <c r="F26" s="169" t="s">
        <v>207</v>
      </c>
      <c r="G26" s="265">
        <v>133031</v>
      </c>
      <c r="H26" s="344">
        <v>133031</v>
      </c>
    </row>
    <row r="27" spans="1:8" ht="15">
      <c r="A27" s="166" t="s">
        <v>125</v>
      </c>
      <c r="B27" s="167"/>
      <c r="C27" s="153"/>
      <c r="D27" s="177">
        <v>11720</v>
      </c>
      <c r="E27" s="341">
        <v>11720</v>
      </c>
      <c r="F27" s="169"/>
      <c r="G27" s="264"/>
      <c r="H27" s="341"/>
    </row>
    <row r="28" spans="1:8" ht="14.25" customHeight="1">
      <c r="A28" s="402" t="s">
        <v>30</v>
      </c>
      <c r="B28" s="403"/>
      <c r="C28" s="153"/>
      <c r="D28" s="177">
        <v>2200000</v>
      </c>
      <c r="E28" s="341">
        <v>2200000</v>
      </c>
      <c r="F28" s="169" t="s">
        <v>111</v>
      </c>
      <c r="G28" s="265">
        <f>SUM(G29)</f>
        <v>8500</v>
      </c>
      <c r="H28" s="349">
        <f>SUM(H29)</f>
        <v>8500</v>
      </c>
    </row>
    <row r="29" spans="1:8" ht="14.25" customHeight="1">
      <c r="A29" s="411" t="s">
        <v>210</v>
      </c>
      <c r="B29" s="412"/>
      <c r="C29" s="153"/>
      <c r="D29" s="188">
        <f>SUM(D23:D28)</f>
        <v>2555351</v>
      </c>
      <c r="E29" s="345">
        <f>SUM(E23:E28)</f>
        <v>2555351</v>
      </c>
      <c r="F29" s="179" t="s">
        <v>33</v>
      </c>
      <c r="G29" s="264">
        <v>8500</v>
      </c>
      <c r="H29" s="341">
        <v>8500</v>
      </c>
    </row>
    <row r="30" spans="1:8" ht="12.75" customHeight="1">
      <c r="A30" s="402"/>
      <c r="B30" s="403"/>
      <c r="C30" s="153"/>
      <c r="D30" s="177"/>
      <c r="E30" s="341"/>
      <c r="F30" s="179" t="s">
        <v>34</v>
      </c>
      <c r="G30" s="264"/>
      <c r="H30" s="341"/>
    </row>
    <row r="31" spans="1:8" ht="12.75" customHeight="1">
      <c r="A31" s="192" t="s">
        <v>211</v>
      </c>
      <c r="B31" s="184"/>
      <c r="C31" s="153"/>
      <c r="D31" s="177">
        <v>1009304</v>
      </c>
      <c r="E31" s="341">
        <v>1009304</v>
      </c>
      <c r="F31" s="179"/>
      <c r="G31" s="264"/>
      <c r="H31" s="341"/>
    </row>
    <row r="32" spans="1:8" ht="12.75" customHeight="1">
      <c r="A32" s="183" t="s">
        <v>174</v>
      </c>
      <c r="B32" s="184"/>
      <c r="C32" s="153"/>
      <c r="D32" s="177">
        <v>1713</v>
      </c>
      <c r="E32" s="341">
        <v>1713</v>
      </c>
      <c r="F32" s="193" t="s">
        <v>209</v>
      </c>
      <c r="G32" s="265">
        <f>SUM(G33:G34)</f>
        <v>1470931</v>
      </c>
      <c r="H32" s="349">
        <f>SUM(H33:H34)</f>
        <v>1462689</v>
      </c>
    </row>
    <row r="33" spans="1:8" ht="12.75" customHeight="1">
      <c r="A33" s="183" t="s">
        <v>31</v>
      </c>
      <c r="B33" s="184"/>
      <c r="C33" s="195" t="s">
        <v>285</v>
      </c>
      <c r="D33" s="177">
        <v>87870</v>
      </c>
      <c r="E33" s="341">
        <v>87870</v>
      </c>
      <c r="F33" s="194" t="s">
        <v>44</v>
      </c>
      <c r="G33" s="266">
        <v>8000</v>
      </c>
      <c r="H33" s="340">
        <v>8000</v>
      </c>
    </row>
    <row r="34" spans="1:8" ht="12.75" customHeight="1">
      <c r="A34" s="183" t="s">
        <v>148</v>
      </c>
      <c r="B34" s="184"/>
      <c r="C34" s="195"/>
      <c r="D34" s="177"/>
      <c r="E34" s="341"/>
      <c r="F34" s="194" t="s">
        <v>45</v>
      </c>
      <c r="G34" s="267">
        <f>SUM(G35:G41)</f>
        <v>1462931</v>
      </c>
      <c r="H34" s="340">
        <f>SUM(H35:H41)</f>
        <v>1454689</v>
      </c>
    </row>
    <row r="35" spans="1:8" ht="12.75" customHeight="1">
      <c r="A35" s="407" t="s">
        <v>114</v>
      </c>
      <c r="B35" s="399"/>
      <c r="C35" s="195"/>
      <c r="D35" s="171">
        <v>17601</v>
      </c>
      <c r="E35" s="339">
        <v>17601</v>
      </c>
      <c r="F35" s="179" t="s">
        <v>166</v>
      </c>
      <c r="G35" s="264">
        <v>1200000</v>
      </c>
      <c r="H35" s="341">
        <v>1200000</v>
      </c>
    </row>
    <row r="36" spans="1:8" ht="12.75" customHeight="1">
      <c r="A36" s="404" t="s">
        <v>212</v>
      </c>
      <c r="B36" s="405"/>
      <c r="C36" s="195"/>
      <c r="D36" s="198">
        <f>SUM(D31:D35)</f>
        <v>1116488</v>
      </c>
      <c r="E36" s="347">
        <f>SUM(E31:E35)</f>
        <v>1116488</v>
      </c>
      <c r="F36" s="179" t="s">
        <v>167</v>
      </c>
      <c r="G36" s="264"/>
      <c r="H36" s="341"/>
    </row>
    <row r="37" spans="1:8" ht="12.75" customHeight="1">
      <c r="A37" s="185"/>
      <c r="B37" s="173"/>
      <c r="C37" s="56"/>
      <c r="D37" s="177"/>
      <c r="E37" s="341"/>
      <c r="F37" s="179" t="s">
        <v>7</v>
      </c>
      <c r="G37" s="264">
        <v>50000</v>
      </c>
      <c r="H37" s="341">
        <v>50000</v>
      </c>
    </row>
    <row r="38" spans="1:8" ht="12.75" customHeight="1">
      <c r="A38" s="179" t="s">
        <v>132</v>
      </c>
      <c r="B38" s="173"/>
      <c r="C38" s="196"/>
      <c r="D38" s="171">
        <v>796639</v>
      </c>
      <c r="E38" s="339">
        <v>796639</v>
      </c>
      <c r="F38" s="179" t="s">
        <v>274</v>
      </c>
      <c r="G38" s="264">
        <v>69575</v>
      </c>
      <c r="H38" s="341">
        <v>61333</v>
      </c>
    </row>
    <row r="39" spans="1:8" ht="12.75" customHeight="1">
      <c r="A39" s="179" t="s">
        <v>133</v>
      </c>
      <c r="B39" s="178"/>
      <c r="C39" s="196"/>
      <c r="D39" s="171">
        <v>106900</v>
      </c>
      <c r="E39" s="339">
        <v>106900</v>
      </c>
      <c r="F39" s="179" t="s">
        <v>171</v>
      </c>
      <c r="G39" s="264">
        <v>100000</v>
      </c>
      <c r="H39" s="341">
        <v>100000</v>
      </c>
    </row>
    <row r="40" spans="1:8" ht="12.75" customHeight="1">
      <c r="A40" s="179" t="s">
        <v>134</v>
      </c>
      <c r="B40" s="173"/>
      <c r="C40" s="196"/>
      <c r="D40" s="177">
        <v>20000</v>
      </c>
      <c r="E40" s="341">
        <v>20000</v>
      </c>
      <c r="F40" s="179" t="s">
        <v>6</v>
      </c>
      <c r="G40" s="268">
        <v>4800</v>
      </c>
      <c r="H40" s="341">
        <v>4800</v>
      </c>
    </row>
    <row r="41" spans="1:8" ht="12.75" customHeight="1">
      <c r="A41" s="197" t="s">
        <v>126</v>
      </c>
      <c r="B41" s="173"/>
      <c r="C41" s="196"/>
      <c r="D41" s="187">
        <f>SUM(D38:D40)</f>
        <v>923539</v>
      </c>
      <c r="E41" s="344">
        <f>SUM(E38:E40)</f>
        <v>923539</v>
      </c>
      <c r="F41" s="179" t="s">
        <v>0</v>
      </c>
      <c r="G41" s="264">
        <v>38556</v>
      </c>
      <c r="H41" s="341">
        <v>38556</v>
      </c>
    </row>
    <row r="42" spans="1:8" ht="12" customHeight="1">
      <c r="A42" s="197"/>
      <c r="B42" s="178"/>
      <c r="C42" s="196"/>
      <c r="D42" s="198"/>
      <c r="E42" s="347"/>
      <c r="F42" s="179"/>
      <c r="G42" s="264"/>
      <c r="H42" s="341"/>
    </row>
    <row r="43" spans="1:8" ht="12.75" customHeight="1">
      <c r="A43" s="398" t="s">
        <v>32</v>
      </c>
      <c r="B43" s="406"/>
      <c r="C43" s="196"/>
      <c r="D43" s="198">
        <v>52000</v>
      </c>
      <c r="E43" s="347">
        <v>52000</v>
      </c>
      <c r="F43" s="169" t="s">
        <v>191</v>
      </c>
      <c r="G43" s="265">
        <f>SUM(G8+G10+G12+G14+G18+G20+G22+G24+G26+G28+G32)</f>
        <v>7132571</v>
      </c>
      <c r="H43" s="349">
        <f>SUM(H8+H10+H12+H14+H18+H20+H22+H24+H26+H28+H32)</f>
        <v>7132571</v>
      </c>
    </row>
    <row r="44" spans="1:8" ht="13.5" customHeight="1">
      <c r="A44" s="185" t="s">
        <v>119</v>
      </c>
      <c r="B44" s="184"/>
      <c r="C44" s="196"/>
      <c r="D44" s="171"/>
      <c r="E44" s="339"/>
      <c r="F44" s="169"/>
      <c r="G44" s="265"/>
      <c r="H44" s="341"/>
    </row>
    <row r="45" spans="1:8" ht="15">
      <c r="A45" s="398" t="s">
        <v>213</v>
      </c>
      <c r="B45" s="399"/>
      <c r="C45" s="196"/>
      <c r="D45" s="187">
        <v>100000</v>
      </c>
      <c r="E45" s="344">
        <v>100000</v>
      </c>
      <c r="F45" s="179" t="s">
        <v>127</v>
      </c>
      <c r="G45" s="264">
        <v>17973</v>
      </c>
      <c r="H45" s="341">
        <v>17973</v>
      </c>
    </row>
    <row r="46" spans="1:8" ht="13.5" customHeight="1">
      <c r="A46" s="245"/>
      <c r="B46" s="184"/>
      <c r="C46" s="196"/>
      <c r="D46" s="187"/>
      <c r="E46" s="344"/>
      <c r="F46" s="169" t="s">
        <v>10</v>
      </c>
      <c r="G46" s="265">
        <f>SUM(G45)</f>
        <v>17973</v>
      </c>
      <c r="H46" s="349">
        <f>SUM(H45)</f>
        <v>17973</v>
      </c>
    </row>
    <row r="47" spans="1:8" ht="15">
      <c r="A47" s="398" t="s">
        <v>11</v>
      </c>
      <c r="B47" s="406"/>
      <c r="C47" s="196"/>
      <c r="D47" s="187">
        <f>SUM(D21+D29+D36+D41+D43+D44+D45)</f>
        <v>7150544</v>
      </c>
      <c r="E47" s="344">
        <f>SUM(E21+E29+E36+E41+E43+E44+E45)</f>
        <v>7150544</v>
      </c>
      <c r="F47" s="169"/>
      <c r="G47" s="265"/>
      <c r="H47" s="341"/>
    </row>
    <row r="48" spans="1:8" ht="13.5" customHeight="1">
      <c r="A48" s="398"/>
      <c r="B48" s="399"/>
      <c r="C48" s="196"/>
      <c r="D48" s="187"/>
      <c r="E48" s="344"/>
      <c r="F48" s="179"/>
      <c r="G48" s="264"/>
      <c r="H48" s="341"/>
    </row>
    <row r="49" spans="1:8" ht="15">
      <c r="A49" s="246" t="s">
        <v>153</v>
      </c>
      <c r="B49" s="199"/>
      <c r="C49" s="196"/>
      <c r="D49" s="187"/>
      <c r="E49" s="344"/>
      <c r="F49" s="179"/>
      <c r="G49" s="264"/>
      <c r="H49" s="341"/>
    </row>
    <row r="50" spans="1:8" ht="15">
      <c r="A50" s="200" t="s">
        <v>123</v>
      </c>
      <c r="B50" s="201"/>
      <c r="C50" s="196"/>
      <c r="D50" s="202">
        <f>SUM(D49)</f>
        <v>0</v>
      </c>
      <c r="E50" s="348">
        <f>SUM(E49)</f>
        <v>0</v>
      </c>
      <c r="F50" s="179"/>
      <c r="G50" s="264"/>
      <c r="H50" s="341"/>
    </row>
    <row r="51" spans="1:8" ht="12.75" customHeight="1">
      <c r="A51" s="185"/>
      <c r="B51" s="203"/>
      <c r="C51" s="204"/>
      <c r="D51" s="205"/>
      <c r="E51" s="349"/>
      <c r="F51" s="206"/>
      <c r="G51" s="268"/>
      <c r="H51" s="341"/>
    </row>
    <row r="52" spans="1:8" ht="15.75" thickBot="1">
      <c r="A52" s="207" t="s">
        <v>121</v>
      </c>
      <c r="B52" s="208"/>
      <c r="C52" s="209"/>
      <c r="D52" s="210">
        <f>SUM(D47+D50)</f>
        <v>7150544</v>
      </c>
      <c r="E52" s="350">
        <f>SUM(E47+E50)</f>
        <v>7150544</v>
      </c>
      <c r="F52" s="211" t="s">
        <v>118</v>
      </c>
      <c r="G52" s="269">
        <f>SUM(G43+G46)</f>
        <v>7150544</v>
      </c>
      <c r="H52" s="352">
        <f>SUM(H43+H46)</f>
        <v>7150544</v>
      </c>
    </row>
    <row r="53" spans="1:7" ht="15.75" thickTop="1">
      <c r="A53" s="56"/>
      <c r="B53" s="212"/>
      <c r="C53" s="56"/>
      <c r="D53" s="56"/>
      <c r="E53" s="56"/>
      <c r="F53" s="56"/>
      <c r="G53" s="56"/>
    </row>
    <row r="54" spans="1:7" ht="15">
      <c r="A54" s="153"/>
      <c r="B54" s="213"/>
      <c r="C54" s="153"/>
      <c r="D54" s="154"/>
      <c r="E54" s="154"/>
      <c r="F54" s="153"/>
      <c r="G54" s="56"/>
    </row>
  </sheetData>
  <mergeCells count="14">
    <mergeCell ref="A28:B28"/>
    <mergeCell ref="A21:B21"/>
    <mergeCell ref="F6:H6"/>
    <mergeCell ref="A3:H3"/>
    <mergeCell ref="A48:B48"/>
    <mergeCell ref="A4:G4"/>
    <mergeCell ref="A30:B30"/>
    <mergeCell ref="A36:B36"/>
    <mergeCell ref="A43:B43"/>
    <mergeCell ref="A35:B35"/>
    <mergeCell ref="A47:B47"/>
    <mergeCell ref="A45:B45"/>
    <mergeCell ref="A6:E6"/>
    <mergeCell ref="A29:B29"/>
  </mergeCells>
  <printOptions horizontalCentered="1"/>
  <pageMargins left="0.17" right="0.15748031496062992" top="0.18" bottom="0.1968503937007874" header="0.17" footer="0.2362204724409449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9"/>
  <sheetViews>
    <sheetView workbookViewId="0" topLeftCell="B22">
      <selection activeCell="F47" sqref="F47"/>
    </sheetView>
  </sheetViews>
  <sheetFormatPr defaultColWidth="9.00390625" defaultRowHeight="12.75"/>
  <cols>
    <col min="1" max="1" width="48.75390625" style="16" customWidth="1"/>
    <col min="2" max="2" width="11.75390625" style="16" customWidth="1"/>
    <col min="3" max="3" width="14.00390625" style="16" customWidth="1"/>
    <col min="4" max="4" width="50.25390625" style="16" customWidth="1"/>
    <col min="5" max="5" width="11.75390625" style="16" customWidth="1"/>
    <col min="6" max="6" width="14.00390625" style="16" customWidth="1"/>
    <col min="7" max="16384" width="9.125" style="16" customWidth="1"/>
  </cols>
  <sheetData>
    <row r="1" spans="1:4" ht="12.75">
      <c r="A1" s="13" t="s">
        <v>215</v>
      </c>
      <c r="B1" s="14"/>
      <c r="C1" s="14"/>
      <c r="D1" s="15"/>
    </row>
    <row r="2" ht="12" customHeight="1"/>
    <row r="3" spans="1:6" s="32" customFormat="1" ht="15">
      <c r="A3" s="382" t="s">
        <v>3</v>
      </c>
      <c r="B3" s="383"/>
      <c r="C3" s="383"/>
      <c r="D3" s="383"/>
      <c r="E3" s="394"/>
      <c r="F3" s="394"/>
    </row>
    <row r="4" spans="1:4" ht="15.75" thickBot="1">
      <c r="A4" s="55"/>
      <c r="B4" s="55"/>
      <c r="C4" s="55"/>
      <c r="D4" s="55"/>
    </row>
    <row r="5" spans="1:6" ht="14.25">
      <c r="A5" s="395" t="s">
        <v>192</v>
      </c>
      <c r="B5" s="380"/>
      <c r="C5" s="381"/>
      <c r="D5" s="395" t="s">
        <v>193</v>
      </c>
      <c r="E5" s="396"/>
      <c r="F5" s="397"/>
    </row>
    <row r="6" spans="1:6" ht="15" thickBot="1">
      <c r="A6" s="214"/>
      <c r="B6" s="214" t="s">
        <v>144</v>
      </c>
      <c r="C6" s="215" t="s">
        <v>27</v>
      </c>
      <c r="D6" s="215"/>
      <c r="E6" s="214" t="s">
        <v>144</v>
      </c>
      <c r="F6" s="214" t="s">
        <v>27</v>
      </c>
    </row>
    <row r="7" spans="1:6" ht="15">
      <c r="A7" s="216" t="s">
        <v>216</v>
      </c>
      <c r="B7" s="217">
        <v>168818</v>
      </c>
      <c r="C7" s="217">
        <v>168818</v>
      </c>
      <c r="D7" s="218" t="s">
        <v>217</v>
      </c>
      <c r="E7" s="219">
        <v>1727161</v>
      </c>
      <c r="F7" s="219">
        <v>1733432</v>
      </c>
    </row>
    <row r="8" spans="1:6" ht="15">
      <c r="A8" s="220" t="s">
        <v>292</v>
      </c>
      <c r="B8" s="217">
        <v>1839422</v>
      </c>
      <c r="C8" s="217">
        <v>1839422</v>
      </c>
      <c r="D8" s="221" t="s">
        <v>218</v>
      </c>
      <c r="E8" s="222">
        <v>545537</v>
      </c>
      <c r="F8" s="222">
        <v>547508</v>
      </c>
    </row>
    <row r="9" spans="1:6" ht="15">
      <c r="A9" s="220" t="s">
        <v>211</v>
      </c>
      <c r="B9" s="217">
        <v>1009304</v>
      </c>
      <c r="C9" s="217">
        <v>1009304</v>
      </c>
      <c r="D9" s="223" t="s">
        <v>151</v>
      </c>
      <c r="E9" s="222">
        <v>1294309</v>
      </c>
      <c r="F9" s="222">
        <v>1294309</v>
      </c>
    </row>
    <row r="10" spans="1:6" ht="15">
      <c r="A10" s="220" t="s">
        <v>128</v>
      </c>
      <c r="B10" s="217">
        <v>796639</v>
      </c>
      <c r="C10" s="217">
        <v>796639</v>
      </c>
      <c r="D10" s="221" t="s">
        <v>219</v>
      </c>
      <c r="E10" s="222">
        <v>218870</v>
      </c>
      <c r="F10" s="222">
        <v>218870</v>
      </c>
    </row>
    <row r="11" spans="1:6" ht="15">
      <c r="A11" s="220" t="s">
        <v>136</v>
      </c>
      <c r="B11" s="217">
        <v>106900</v>
      </c>
      <c r="C11" s="217">
        <v>106900</v>
      </c>
      <c r="D11" s="221" t="s">
        <v>220</v>
      </c>
      <c r="E11" s="222">
        <v>159000</v>
      </c>
      <c r="F11" s="222">
        <v>159000</v>
      </c>
    </row>
    <row r="12" spans="1:6" ht="15">
      <c r="A12" s="224" t="s">
        <v>174</v>
      </c>
      <c r="B12" s="217">
        <v>1713</v>
      </c>
      <c r="C12" s="217">
        <v>1713</v>
      </c>
      <c r="D12" s="220" t="s">
        <v>221</v>
      </c>
      <c r="E12" s="222">
        <v>8883</v>
      </c>
      <c r="F12" s="222">
        <v>8883</v>
      </c>
    </row>
    <row r="13" spans="1:6" ht="15">
      <c r="A13" s="224" t="s">
        <v>35</v>
      </c>
      <c r="B13" s="225">
        <v>87870</v>
      </c>
      <c r="C13" s="225">
        <v>87870</v>
      </c>
      <c r="D13" s="220" t="s">
        <v>277</v>
      </c>
      <c r="E13" s="222">
        <v>8000</v>
      </c>
      <c r="F13" s="222">
        <v>8000</v>
      </c>
    </row>
    <row r="14" spans="1:6" ht="15">
      <c r="A14" s="220" t="s">
        <v>146</v>
      </c>
      <c r="B14" s="222">
        <v>41000</v>
      </c>
      <c r="C14" s="222">
        <v>41000</v>
      </c>
      <c r="D14" s="226" t="s">
        <v>46</v>
      </c>
      <c r="E14" s="222"/>
      <c r="F14" s="222"/>
    </row>
    <row r="15" spans="1:6" ht="15">
      <c r="A15" s="227" t="s">
        <v>137</v>
      </c>
      <c r="B15" s="228">
        <v>53450</v>
      </c>
      <c r="C15" s="228">
        <v>61692</v>
      </c>
      <c r="D15" s="226" t="s">
        <v>12</v>
      </c>
      <c r="E15" s="222">
        <v>38556</v>
      </c>
      <c r="F15" s="222">
        <v>38556</v>
      </c>
    </row>
    <row r="16" spans="1:6" ht="15">
      <c r="A16" s="230" t="s">
        <v>145</v>
      </c>
      <c r="B16" s="222"/>
      <c r="C16" s="228"/>
      <c r="D16" s="229" t="s">
        <v>8</v>
      </c>
      <c r="E16" s="228">
        <v>100000</v>
      </c>
      <c r="F16" s="228">
        <v>100000</v>
      </c>
    </row>
    <row r="17" spans="1:6" ht="15">
      <c r="A17" s="220" t="s">
        <v>147</v>
      </c>
      <c r="B17" s="222"/>
      <c r="C17" s="222"/>
      <c r="D17" s="231" t="s">
        <v>9</v>
      </c>
      <c r="E17" s="222">
        <v>4800</v>
      </c>
      <c r="F17" s="222">
        <v>4800</v>
      </c>
    </row>
    <row r="18" spans="1:6" ht="15">
      <c r="A18" s="220" t="s">
        <v>285</v>
      </c>
      <c r="B18" s="222"/>
      <c r="C18" s="222"/>
      <c r="D18" s="226"/>
      <c r="E18" s="222"/>
      <c r="F18" s="222"/>
    </row>
    <row r="19" spans="1:6" ht="15">
      <c r="A19" s="220" t="s">
        <v>122</v>
      </c>
      <c r="B19" s="222"/>
      <c r="C19" s="222"/>
      <c r="D19" s="226"/>
      <c r="E19" s="222"/>
      <c r="F19" s="222"/>
    </row>
    <row r="20" spans="1:6" ht="15">
      <c r="A20" s="220" t="s">
        <v>116</v>
      </c>
      <c r="B20" s="222"/>
      <c r="C20" s="222"/>
      <c r="D20" s="226"/>
      <c r="E20" s="222"/>
      <c r="F20" s="222"/>
    </row>
    <row r="21" spans="1:256" ht="15">
      <c r="A21" s="220" t="s">
        <v>117</v>
      </c>
      <c r="B21" s="222"/>
      <c r="C21" s="222"/>
      <c r="D21" s="226"/>
      <c r="E21" s="222"/>
      <c r="F21" s="222"/>
      <c r="IT21" s="33"/>
      <c r="IU21" s="33"/>
      <c r="IV21" s="33"/>
    </row>
    <row r="22" spans="1:256" ht="15.75" thickBot="1">
      <c r="A22" s="232"/>
      <c r="B22" s="233"/>
      <c r="C22" s="233"/>
      <c r="D22" s="234"/>
      <c r="E22" s="233"/>
      <c r="F22" s="228"/>
      <c r="IT22" s="33"/>
      <c r="IU22" s="33"/>
      <c r="IV22" s="33"/>
    </row>
    <row r="23" spans="1:256" s="34" customFormat="1" ht="15" thickBot="1">
      <c r="A23" s="235" t="s">
        <v>222</v>
      </c>
      <c r="B23" s="236">
        <f>SUM(B7:B22)</f>
        <v>4105116</v>
      </c>
      <c r="C23" s="236">
        <f>SUM(C7:C22)</f>
        <v>4113358</v>
      </c>
      <c r="D23" s="235" t="s">
        <v>222</v>
      </c>
      <c r="E23" s="236">
        <f>SUM(E7:E22)</f>
        <v>4105116</v>
      </c>
      <c r="F23" s="236">
        <f>SUM(F7:F22)</f>
        <v>4113358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5" s="33" customFormat="1" ht="15">
      <c r="A24" s="56"/>
      <c r="B24" s="56"/>
      <c r="C24" s="56"/>
      <c r="D24" s="56"/>
      <c r="E24" s="237"/>
    </row>
    <row r="25" spans="1:5" s="33" customFormat="1" ht="15">
      <c r="A25" s="56"/>
      <c r="B25" s="56"/>
      <c r="C25" s="56"/>
      <c r="D25" s="56"/>
      <c r="E25" s="237"/>
    </row>
    <row r="26" spans="1:5" ht="15">
      <c r="A26" s="57" t="s">
        <v>223</v>
      </c>
      <c r="B26" s="58"/>
      <c r="C26" s="58"/>
      <c r="D26" s="55"/>
      <c r="E26" s="55"/>
    </row>
    <row r="27" spans="1:4" ht="15">
      <c r="A27" s="55"/>
      <c r="B27" s="55"/>
      <c r="C27" s="55"/>
      <c r="D27" s="59"/>
    </row>
    <row r="28" spans="1:5" s="32" customFormat="1" ht="15">
      <c r="A28" s="382" t="s">
        <v>4</v>
      </c>
      <c r="B28" s="383"/>
      <c r="C28" s="383"/>
      <c r="D28" s="383"/>
      <c r="E28" s="394"/>
    </row>
    <row r="29" spans="1:4" ht="15.75" thickBot="1">
      <c r="A29" s="55"/>
      <c r="B29" s="55"/>
      <c r="C29" s="55"/>
      <c r="D29" s="54"/>
    </row>
    <row r="30" spans="1:6" s="32" customFormat="1" ht="14.25">
      <c r="A30" s="395" t="s">
        <v>192</v>
      </c>
      <c r="B30" s="380"/>
      <c r="C30" s="381"/>
      <c r="D30" s="395" t="s">
        <v>193</v>
      </c>
      <c r="E30" s="396"/>
      <c r="F30" s="397"/>
    </row>
    <row r="31" spans="1:6" s="32" customFormat="1" ht="15" thickBot="1">
      <c r="A31" s="238"/>
      <c r="B31" s="215" t="s">
        <v>144</v>
      </c>
      <c r="C31" s="271" t="s">
        <v>27</v>
      </c>
      <c r="D31" s="239"/>
      <c r="E31" s="214" t="s">
        <v>149</v>
      </c>
      <c r="F31" s="214" t="s">
        <v>27</v>
      </c>
    </row>
    <row r="32" spans="1:6" s="32" customFormat="1" ht="15">
      <c r="A32" s="240" t="s">
        <v>36</v>
      </c>
      <c r="B32" s="241">
        <v>143500</v>
      </c>
      <c r="C32" s="241">
        <v>143500</v>
      </c>
      <c r="D32" s="220" t="s">
        <v>205</v>
      </c>
      <c r="E32" s="219">
        <v>1090889</v>
      </c>
      <c r="F32" s="219">
        <v>1090889</v>
      </c>
    </row>
    <row r="33" spans="1:6" ht="15">
      <c r="A33" s="221" t="s">
        <v>286</v>
      </c>
      <c r="B33" s="219">
        <v>6000</v>
      </c>
      <c r="C33" s="219">
        <v>6000</v>
      </c>
      <c r="D33" s="221" t="s">
        <v>224</v>
      </c>
      <c r="E33" s="222">
        <v>224756</v>
      </c>
      <c r="F33" s="222">
        <v>224756</v>
      </c>
    </row>
    <row r="34" spans="1:6" ht="15">
      <c r="A34" s="221" t="s">
        <v>206</v>
      </c>
      <c r="B34" s="219">
        <v>286000</v>
      </c>
      <c r="C34" s="219">
        <v>286000</v>
      </c>
      <c r="D34" s="221" t="s">
        <v>139</v>
      </c>
      <c r="E34" s="222">
        <v>17973</v>
      </c>
      <c r="F34" s="222">
        <v>17973</v>
      </c>
    </row>
    <row r="35" spans="1:6" ht="15">
      <c r="A35" s="221" t="s">
        <v>77</v>
      </c>
      <c r="B35" s="219">
        <v>8000</v>
      </c>
      <c r="C35" s="219">
        <v>8000</v>
      </c>
      <c r="D35" s="218" t="s">
        <v>225</v>
      </c>
      <c r="E35" s="222">
        <v>197103</v>
      </c>
      <c r="F35" s="222">
        <v>197103</v>
      </c>
    </row>
    <row r="36" spans="1:6" ht="15">
      <c r="A36" s="220" t="s">
        <v>150</v>
      </c>
      <c r="B36" s="222">
        <v>111426</v>
      </c>
      <c r="C36" s="222">
        <v>111426</v>
      </c>
      <c r="D36" s="227" t="s">
        <v>226</v>
      </c>
      <c r="E36" s="222">
        <v>4101</v>
      </c>
      <c r="F36" s="222">
        <v>4101</v>
      </c>
    </row>
    <row r="37" spans="1:6" ht="15">
      <c r="A37" s="221" t="s">
        <v>104</v>
      </c>
      <c r="B37" s="219">
        <v>11720</v>
      </c>
      <c r="C37" s="219">
        <v>11720</v>
      </c>
      <c r="D37" s="220" t="s">
        <v>112</v>
      </c>
      <c r="E37" s="222">
        <v>8500</v>
      </c>
      <c r="F37" s="222">
        <v>8500</v>
      </c>
    </row>
    <row r="38" spans="1:6" ht="15">
      <c r="A38" s="220" t="s">
        <v>37</v>
      </c>
      <c r="B38" s="222">
        <v>17601</v>
      </c>
      <c r="C38" s="222">
        <v>17601</v>
      </c>
      <c r="D38" s="220" t="s">
        <v>40</v>
      </c>
      <c r="E38" s="222"/>
      <c r="F38" s="222"/>
    </row>
    <row r="39" spans="1:6" ht="15">
      <c r="A39" s="220" t="s">
        <v>138</v>
      </c>
      <c r="B39" s="222">
        <v>20000</v>
      </c>
      <c r="C39" s="222">
        <v>20000</v>
      </c>
      <c r="D39" s="220" t="s">
        <v>41</v>
      </c>
      <c r="E39" s="222">
        <v>1200000</v>
      </c>
      <c r="F39" s="222">
        <v>1200000</v>
      </c>
    </row>
    <row r="40" spans="1:6" ht="15">
      <c r="A40" s="220" t="s">
        <v>227</v>
      </c>
      <c r="B40" s="242">
        <v>11000</v>
      </c>
      <c r="C40" s="242">
        <v>11000</v>
      </c>
      <c r="D40" s="220" t="s">
        <v>13</v>
      </c>
      <c r="E40" s="222">
        <v>50000</v>
      </c>
      <c r="F40" s="222">
        <v>50000</v>
      </c>
    </row>
    <row r="41" spans="1:6" ht="15">
      <c r="A41" s="220" t="s">
        <v>42</v>
      </c>
      <c r="B41" s="242">
        <v>43631</v>
      </c>
      <c r="C41" s="242">
        <v>43631</v>
      </c>
      <c r="D41" s="220" t="s">
        <v>275</v>
      </c>
      <c r="E41" s="222">
        <v>69575</v>
      </c>
      <c r="F41" s="222">
        <v>61333</v>
      </c>
    </row>
    <row r="42" spans="1:6" ht="15">
      <c r="A42" s="220" t="s">
        <v>38</v>
      </c>
      <c r="B42" s="242">
        <v>140000</v>
      </c>
      <c r="C42" s="242">
        <v>140000</v>
      </c>
      <c r="D42" s="220" t="s">
        <v>258</v>
      </c>
      <c r="E42" s="222">
        <v>53601</v>
      </c>
      <c r="F42" s="222">
        <v>53601</v>
      </c>
    </row>
    <row r="43" spans="1:6" ht="15">
      <c r="A43" s="220" t="s">
        <v>39</v>
      </c>
      <c r="B43" s="242">
        <v>2200000</v>
      </c>
      <c r="C43" s="242">
        <v>2200000</v>
      </c>
      <c r="D43" s="220" t="s">
        <v>152</v>
      </c>
      <c r="E43" s="222">
        <v>128930</v>
      </c>
      <c r="F43" s="222">
        <v>128930</v>
      </c>
    </row>
    <row r="44" spans="1:6" ht="15">
      <c r="A44" s="220" t="s">
        <v>137</v>
      </c>
      <c r="B44" s="242">
        <v>46550</v>
      </c>
      <c r="C44" s="242">
        <v>38308</v>
      </c>
      <c r="D44" s="220"/>
      <c r="E44" s="222"/>
      <c r="F44" s="272"/>
    </row>
    <row r="45" spans="1:6" ht="15.75" thickBot="1">
      <c r="A45" s="243" t="s">
        <v>115</v>
      </c>
      <c r="B45" s="222"/>
      <c r="C45" s="222"/>
      <c r="D45" s="220"/>
      <c r="E45" s="222"/>
      <c r="F45" s="273"/>
    </row>
    <row r="46" spans="1:6" ht="15" thickBot="1">
      <c r="A46" s="235" t="s">
        <v>222</v>
      </c>
      <c r="B46" s="236">
        <f>SUM(B32:B45)</f>
        <v>3045428</v>
      </c>
      <c r="C46" s="236">
        <f>SUM(C32:C45)</f>
        <v>3037186</v>
      </c>
      <c r="D46" s="235" t="s">
        <v>222</v>
      </c>
      <c r="E46" s="236">
        <f>SUM(E32:E45)</f>
        <v>3045428</v>
      </c>
      <c r="F46" s="236">
        <f>SUM(F32:F45)</f>
        <v>3037186</v>
      </c>
    </row>
    <row r="47" spans="1:4" ht="12.75">
      <c r="A47" s="32"/>
      <c r="B47" s="35"/>
      <c r="C47" s="35"/>
      <c r="D47" s="35"/>
    </row>
    <row r="48" spans="1:4" ht="12.75">
      <c r="A48" s="15"/>
      <c r="B48" s="18"/>
      <c r="C48" s="18"/>
      <c r="D48" s="17"/>
    </row>
    <row r="49" spans="2:3" ht="12.75">
      <c r="B49" s="15"/>
      <c r="C49" s="15"/>
    </row>
  </sheetData>
  <mergeCells count="6">
    <mergeCell ref="D30:F30"/>
    <mergeCell ref="A30:C30"/>
    <mergeCell ref="A3:F3"/>
    <mergeCell ref="A28:E28"/>
    <mergeCell ref="D5:F5"/>
    <mergeCell ref="A5:C5"/>
  </mergeCells>
  <printOptions horizontalCentered="1"/>
  <pageMargins left="0.17" right="0.15748031496062992" top="0.31" bottom="0.3" header="0.22" footer="0.2362204724409449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65"/>
  <sheetViews>
    <sheetView workbookViewId="0" topLeftCell="D1">
      <selection activeCell="C5" sqref="C5:J5"/>
    </sheetView>
  </sheetViews>
  <sheetFormatPr defaultColWidth="9.00390625" defaultRowHeight="25.5" customHeight="1"/>
  <cols>
    <col min="1" max="1" width="0.12890625" style="4" hidden="1" customWidth="1"/>
    <col min="2" max="2" width="0" style="4" hidden="1" customWidth="1"/>
    <col min="3" max="3" width="49.875" style="4" customWidth="1"/>
    <col min="4" max="5" width="12.25390625" style="4" customWidth="1"/>
    <col min="6" max="7" width="13.00390625" style="4" customWidth="1"/>
    <col min="8" max="8" width="14.75390625" style="4" customWidth="1"/>
    <col min="9" max="9" width="13.00390625" style="4" customWidth="1"/>
    <col min="10" max="10" width="12.625" style="4" customWidth="1"/>
    <col min="11" max="11" width="13.00390625" style="4" customWidth="1"/>
    <col min="12" max="16384" width="9.125" style="4" customWidth="1"/>
  </cols>
  <sheetData>
    <row r="1" spans="3:5" s="1" customFormat="1" ht="13.5" customHeight="1">
      <c r="C1" s="2" t="s">
        <v>178</v>
      </c>
      <c r="D1" s="3"/>
      <c r="E1" s="3"/>
    </row>
    <row r="2" s="1" customFormat="1" ht="12.75"/>
    <row r="3" spans="3:11" s="1" customFormat="1" ht="18" customHeight="1">
      <c r="C3" s="384" t="s">
        <v>5</v>
      </c>
      <c r="D3" s="383"/>
      <c r="E3" s="383"/>
      <c r="F3" s="383"/>
      <c r="G3" s="383"/>
      <c r="H3" s="383"/>
      <c r="I3" s="383"/>
      <c r="J3" s="394"/>
      <c r="K3" s="394"/>
    </row>
    <row r="4" spans="3:11" s="1" customFormat="1" ht="18" customHeight="1">
      <c r="C4" s="385" t="s">
        <v>107</v>
      </c>
      <c r="D4" s="385"/>
      <c r="E4" s="385"/>
      <c r="F4" s="385"/>
      <c r="G4" s="385"/>
      <c r="H4" s="385"/>
      <c r="I4" s="385"/>
      <c r="J4" s="394"/>
      <c r="K4" s="394"/>
    </row>
    <row r="5" spans="3:10" s="1" customFormat="1" ht="18" customHeight="1">
      <c r="C5" s="386"/>
      <c r="D5" s="387"/>
      <c r="E5" s="387"/>
      <c r="F5" s="387"/>
      <c r="G5" s="387"/>
      <c r="H5" s="387"/>
      <c r="I5" s="387"/>
      <c r="J5" s="387"/>
    </row>
    <row r="6" spans="3:9" s="1" customFormat="1" ht="18" customHeight="1" thickBot="1">
      <c r="C6" s="60"/>
      <c r="D6" s="60"/>
      <c r="E6" s="60"/>
      <c r="F6" s="60"/>
      <c r="G6" s="60"/>
      <c r="H6" s="60"/>
      <c r="I6" s="60"/>
    </row>
    <row r="7" spans="1:24" ht="56.25" customHeight="1" thickTop="1">
      <c r="A7" s="20"/>
      <c r="B7" s="19"/>
      <c r="C7" s="47" t="s">
        <v>179</v>
      </c>
      <c r="D7" s="388" t="s">
        <v>293</v>
      </c>
      <c r="E7" s="389"/>
      <c r="F7" s="388" t="s">
        <v>176</v>
      </c>
      <c r="G7" s="389"/>
      <c r="H7" s="388" t="s">
        <v>142</v>
      </c>
      <c r="I7" s="390"/>
      <c r="J7" s="391" t="s">
        <v>180</v>
      </c>
      <c r="K7" s="41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6" customFormat="1" ht="15" customHeight="1">
      <c r="A8" s="21"/>
      <c r="B8" s="22"/>
      <c r="C8" s="48"/>
      <c r="D8" s="61" t="s">
        <v>144</v>
      </c>
      <c r="E8" s="61" t="s">
        <v>27</v>
      </c>
      <c r="F8" s="61" t="s">
        <v>144</v>
      </c>
      <c r="G8" s="61" t="s">
        <v>27</v>
      </c>
      <c r="H8" s="61" t="s">
        <v>144</v>
      </c>
      <c r="I8" s="61" t="s">
        <v>27</v>
      </c>
      <c r="J8" s="274" t="s">
        <v>149</v>
      </c>
      <c r="K8" s="276" t="s">
        <v>27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s="8" customFormat="1" ht="15" customHeight="1">
      <c r="A9" s="23"/>
      <c r="B9" s="24"/>
      <c r="C9" s="53" t="s">
        <v>181</v>
      </c>
      <c r="D9" s="62">
        <v>458904</v>
      </c>
      <c r="E9" s="63">
        <v>464275</v>
      </c>
      <c r="F9" s="63">
        <v>875822</v>
      </c>
      <c r="G9" s="63">
        <v>876722</v>
      </c>
      <c r="H9" s="63">
        <v>392435</v>
      </c>
      <c r="I9" s="63">
        <v>392435</v>
      </c>
      <c r="J9" s="49">
        <f aca="true" t="shared" si="0" ref="J9:J33">SUM(D9+F9+H9)</f>
        <v>1727161</v>
      </c>
      <c r="K9" s="353">
        <f>SUM(E9+G9+I9)</f>
        <v>1733432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s="8" customFormat="1" ht="15" customHeight="1">
      <c r="A10" s="23"/>
      <c r="B10" s="24"/>
      <c r="C10" s="30" t="s">
        <v>182</v>
      </c>
      <c r="D10" s="52">
        <v>144793</v>
      </c>
      <c r="E10" s="51">
        <v>146441</v>
      </c>
      <c r="F10" s="51">
        <v>276044</v>
      </c>
      <c r="G10" s="51">
        <v>276367</v>
      </c>
      <c r="H10" s="51">
        <v>124700</v>
      </c>
      <c r="I10" s="51">
        <v>124700</v>
      </c>
      <c r="J10" s="49">
        <f t="shared" si="0"/>
        <v>545537</v>
      </c>
      <c r="K10" s="353">
        <f aca="true" t="shared" si="1" ref="K10:K33">SUM(E10+G10+I10)</f>
        <v>547508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5" customHeight="1">
      <c r="A11" s="20"/>
      <c r="B11" s="19"/>
      <c r="C11" s="12" t="s">
        <v>183</v>
      </c>
      <c r="D11" s="65">
        <v>697056</v>
      </c>
      <c r="E11" s="65">
        <v>697056</v>
      </c>
      <c r="F11" s="66">
        <v>357163</v>
      </c>
      <c r="G11" s="66">
        <v>357163</v>
      </c>
      <c r="H11" s="66">
        <v>293691</v>
      </c>
      <c r="I11" s="66">
        <v>293691</v>
      </c>
      <c r="J11" s="49">
        <f t="shared" si="0"/>
        <v>1347910</v>
      </c>
      <c r="K11" s="353">
        <f t="shared" si="1"/>
        <v>1347910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>
      <c r="A12" s="20"/>
      <c r="B12" s="19"/>
      <c r="C12" s="12" t="s">
        <v>184</v>
      </c>
      <c r="D12" s="65">
        <v>133031</v>
      </c>
      <c r="E12" s="65">
        <v>133031</v>
      </c>
      <c r="F12" s="66"/>
      <c r="G12" s="66"/>
      <c r="H12" s="66"/>
      <c r="I12" s="66"/>
      <c r="J12" s="49">
        <f t="shared" si="0"/>
        <v>133031</v>
      </c>
      <c r="K12" s="353">
        <f t="shared" si="1"/>
        <v>133031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8" customFormat="1" ht="15" customHeight="1">
      <c r="A13" s="23"/>
      <c r="B13" s="24"/>
      <c r="C13" s="67" t="s">
        <v>291</v>
      </c>
      <c r="D13" s="64">
        <f aca="true" t="shared" si="2" ref="D13:I13">SUM(D11+D12)</f>
        <v>830087</v>
      </c>
      <c r="E13" s="64">
        <f t="shared" si="2"/>
        <v>830087</v>
      </c>
      <c r="F13" s="52">
        <f t="shared" si="2"/>
        <v>357163</v>
      </c>
      <c r="G13" s="52">
        <f t="shared" si="2"/>
        <v>357163</v>
      </c>
      <c r="H13" s="52">
        <f t="shared" si="2"/>
        <v>293691</v>
      </c>
      <c r="I13" s="52">
        <f t="shared" si="2"/>
        <v>293691</v>
      </c>
      <c r="J13" s="49">
        <f t="shared" si="0"/>
        <v>1480941</v>
      </c>
      <c r="K13" s="353">
        <f t="shared" si="1"/>
        <v>1480941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8" customFormat="1" ht="15" customHeight="1">
      <c r="A14" s="23"/>
      <c r="B14" s="24"/>
      <c r="C14" s="68" t="s">
        <v>131</v>
      </c>
      <c r="D14" s="64">
        <f aca="true" t="shared" si="3" ref="D14:I14">SUM(D15:D16)</f>
        <v>415973</v>
      </c>
      <c r="E14" s="64">
        <f t="shared" si="3"/>
        <v>415973</v>
      </c>
      <c r="F14" s="64">
        <f t="shared" si="3"/>
        <v>0</v>
      </c>
      <c r="G14" s="64">
        <f t="shared" si="3"/>
        <v>0</v>
      </c>
      <c r="H14" s="64">
        <f t="shared" si="3"/>
        <v>0</v>
      </c>
      <c r="I14" s="64">
        <f t="shared" si="3"/>
        <v>0</v>
      </c>
      <c r="J14" s="49">
        <f t="shared" si="0"/>
        <v>415973</v>
      </c>
      <c r="K14" s="353">
        <f t="shared" si="1"/>
        <v>415973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</row>
    <row r="15" spans="1:24" ht="15" customHeight="1">
      <c r="A15" s="20"/>
      <c r="B15" s="19"/>
      <c r="C15" s="69" t="s">
        <v>185</v>
      </c>
      <c r="D15" s="65">
        <v>218870</v>
      </c>
      <c r="E15" s="65">
        <v>218870</v>
      </c>
      <c r="F15" s="66"/>
      <c r="G15" s="66"/>
      <c r="H15" s="66"/>
      <c r="I15" s="66"/>
      <c r="J15" s="49">
        <f t="shared" si="0"/>
        <v>218870</v>
      </c>
      <c r="K15" s="353">
        <f t="shared" si="1"/>
        <v>218870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>
      <c r="A16" s="20"/>
      <c r="B16" s="19"/>
      <c r="C16" s="70" t="s">
        <v>186</v>
      </c>
      <c r="D16" s="65">
        <v>197103</v>
      </c>
      <c r="E16" s="65">
        <v>197103</v>
      </c>
      <c r="F16" s="66"/>
      <c r="G16" s="66"/>
      <c r="H16" s="66"/>
      <c r="I16" s="66"/>
      <c r="J16" s="49">
        <f t="shared" si="0"/>
        <v>197103</v>
      </c>
      <c r="K16" s="353">
        <f t="shared" si="1"/>
        <v>197103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8" customFormat="1" ht="15" customHeight="1">
      <c r="A17" s="23"/>
      <c r="B17" s="24"/>
      <c r="C17" s="30" t="s">
        <v>187</v>
      </c>
      <c r="D17" s="52">
        <v>159000</v>
      </c>
      <c r="E17" s="52">
        <v>159000</v>
      </c>
      <c r="F17" s="51"/>
      <c r="G17" s="51"/>
      <c r="H17" s="51"/>
      <c r="I17" s="51"/>
      <c r="J17" s="49">
        <f t="shared" si="0"/>
        <v>159000</v>
      </c>
      <c r="K17" s="353">
        <f t="shared" si="1"/>
        <v>159000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s="8" customFormat="1" ht="15" customHeight="1">
      <c r="A18" s="23"/>
      <c r="B18" s="24"/>
      <c r="C18" s="30" t="s">
        <v>188</v>
      </c>
      <c r="D18" s="52"/>
      <c r="E18" s="52"/>
      <c r="F18" s="51">
        <v>8883</v>
      </c>
      <c r="G18" s="51">
        <v>8883</v>
      </c>
      <c r="H18" s="51"/>
      <c r="I18" s="51"/>
      <c r="J18" s="49">
        <f t="shared" si="0"/>
        <v>8883</v>
      </c>
      <c r="K18" s="353">
        <f t="shared" si="1"/>
        <v>8883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s="8" customFormat="1" ht="15" customHeight="1">
      <c r="A19" s="23"/>
      <c r="B19" s="24"/>
      <c r="C19" s="30" t="s">
        <v>106</v>
      </c>
      <c r="D19" s="52">
        <v>182906</v>
      </c>
      <c r="E19" s="52">
        <v>182906</v>
      </c>
      <c r="F19" s="51">
        <v>41850</v>
      </c>
      <c r="G19" s="51">
        <v>41850</v>
      </c>
      <c r="H19" s="51"/>
      <c r="I19" s="51"/>
      <c r="J19" s="49">
        <f t="shared" si="0"/>
        <v>224756</v>
      </c>
      <c r="K19" s="353">
        <f t="shared" si="1"/>
        <v>224756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s="8" customFormat="1" ht="15" customHeight="1" thickBot="1">
      <c r="A20" s="25"/>
      <c r="B20" s="26"/>
      <c r="C20" s="30" t="s">
        <v>189</v>
      </c>
      <c r="D20" s="52">
        <v>1076859</v>
      </c>
      <c r="E20" s="52">
        <v>1076859</v>
      </c>
      <c r="F20" s="51">
        <v>3030</v>
      </c>
      <c r="G20" s="51">
        <v>3030</v>
      </c>
      <c r="H20" s="51">
        <v>11000</v>
      </c>
      <c r="I20" s="51">
        <v>11000</v>
      </c>
      <c r="J20" s="49">
        <f t="shared" si="0"/>
        <v>1090889</v>
      </c>
      <c r="K20" s="353">
        <f t="shared" si="1"/>
        <v>1090889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1:24" s="8" customFormat="1" ht="15" customHeight="1">
      <c r="A21" s="27"/>
      <c r="B21" s="27"/>
      <c r="C21" s="30" t="s">
        <v>47</v>
      </c>
      <c r="D21" s="64">
        <f aca="true" t="shared" si="4" ref="D21:I21">SUM(D22:D23)</f>
        <v>8500</v>
      </c>
      <c r="E21" s="64">
        <f t="shared" si="4"/>
        <v>8500</v>
      </c>
      <c r="F21" s="52">
        <f t="shared" si="4"/>
        <v>0</v>
      </c>
      <c r="G21" s="52">
        <f t="shared" si="4"/>
        <v>0</v>
      </c>
      <c r="H21" s="52">
        <f t="shared" si="4"/>
        <v>0</v>
      </c>
      <c r="I21" s="52">
        <f t="shared" si="4"/>
        <v>0</v>
      </c>
      <c r="J21" s="49">
        <f t="shared" si="0"/>
        <v>8500</v>
      </c>
      <c r="K21" s="353">
        <f t="shared" si="1"/>
        <v>8500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s="8" customFormat="1" ht="15" customHeight="1">
      <c r="A22" s="27"/>
      <c r="B22" s="27"/>
      <c r="C22" s="12" t="s">
        <v>48</v>
      </c>
      <c r="D22" s="65">
        <v>6000</v>
      </c>
      <c r="E22" s="65">
        <v>6000</v>
      </c>
      <c r="F22" s="66"/>
      <c r="G22" s="66"/>
      <c r="H22" s="66"/>
      <c r="I22" s="66"/>
      <c r="J22" s="49">
        <f t="shared" si="0"/>
        <v>6000</v>
      </c>
      <c r="K22" s="353">
        <f t="shared" si="1"/>
        <v>6000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1:24" s="8" customFormat="1" ht="15" customHeight="1">
      <c r="A23" s="27"/>
      <c r="B23" s="27"/>
      <c r="C23" s="12" t="s">
        <v>49</v>
      </c>
      <c r="D23" s="65">
        <v>2500</v>
      </c>
      <c r="E23" s="65">
        <v>2500</v>
      </c>
      <c r="F23" s="66"/>
      <c r="G23" s="66"/>
      <c r="H23" s="66"/>
      <c r="I23" s="66"/>
      <c r="J23" s="49">
        <f t="shared" si="0"/>
        <v>2500</v>
      </c>
      <c r="K23" s="353">
        <f t="shared" si="1"/>
        <v>2500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s="8" customFormat="1" ht="15" customHeight="1">
      <c r="A24" s="27"/>
      <c r="B24" s="27"/>
      <c r="C24" s="30" t="s">
        <v>129</v>
      </c>
      <c r="D24" s="52">
        <v>17973</v>
      </c>
      <c r="E24" s="52">
        <v>17973</v>
      </c>
      <c r="F24" s="51"/>
      <c r="G24" s="51"/>
      <c r="H24" s="51"/>
      <c r="I24" s="51"/>
      <c r="J24" s="49">
        <f t="shared" si="0"/>
        <v>17973</v>
      </c>
      <c r="K24" s="353">
        <f t="shared" si="1"/>
        <v>17973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s="8" customFormat="1" ht="15" customHeight="1">
      <c r="A25" s="27"/>
      <c r="B25" s="27"/>
      <c r="C25" s="71" t="s">
        <v>78</v>
      </c>
      <c r="D25" s="52"/>
      <c r="E25" s="51"/>
      <c r="F25" s="51"/>
      <c r="G25" s="51"/>
      <c r="H25" s="51"/>
      <c r="I25" s="51"/>
      <c r="J25" s="49">
        <f t="shared" si="0"/>
        <v>0</v>
      </c>
      <c r="K25" s="353">
        <f t="shared" si="1"/>
        <v>0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s="8" customFormat="1" ht="15" customHeight="1">
      <c r="A26" s="27"/>
      <c r="B26" s="27"/>
      <c r="C26" s="71" t="s">
        <v>214</v>
      </c>
      <c r="D26" s="64">
        <f aca="true" t="shared" si="5" ref="D26:I26">SUM(D27:D33)</f>
        <v>1470931</v>
      </c>
      <c r="E26" s="64">
        <f t="shared" si="5"/>
        <v>1462689</v>
      </c>
      <c r="F26" s="64">
        <f t="shared" si="5"/>
        <v>0</v>
      </c>
      <c r="G26" s="64">
        <f t="shared" si="5"/>
        <v>0</v>
      </c>
      <c r="H26" s="64">
        <f t="shared" si="5"/>
        <v>0</v>
      </c>
      <c r="I26" s="64">
        <f t="shared" si="5"/>
        <v>0</v>
      </c>
      <c r="J26" s="49">
        <f t="shared" si="0"/>
        <v>1470931</v>
      </c>
      <c r="K26" s="353">
        <f t="shared" si="1"/>
        <v>1462689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1:24" s="8" customFormat="1" ht="15.75" customHeight="1">
      <c r="A27" s="27"/>
      <c r="B27" s="27"/>
      <c r="C27" s="12" t="s">
        <v>277</v>
      </c>
      <c r="D27" s="65">
        <v>8000</v>
      </c>
      <c r="E27" s="65">
        <v>8000</v>
      </c>
      <c r="F27" s="51"/>
      <c r="G27" s="51"/>
      <c r="H27" s="51"/>
      <c r="I27" s="51"/>
      <c r="J27" s="49">
        <f t="shared" si="0"/>
        <v>8000</v>
      </c>
      <c r="K27" s="353">
        <f t="shared" si="1"/>
        <v>8000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4" s="8" customFormat="1" ht="15" customHeight="1">
      <c r="A28" s="27"/>
      <c r="B28" s="27"/>
      <c r="C28" s="12" t="s">
        <v>172</v>
      </c>
      <c r="D28" s="65">
        <v>100000</v>
      </c>
      <c r="E28" s="65">
        <v>100000</v>
      </c>
      <c r="F28" s="51"/>
      <c r="G28" s="51"/>
      <c r="H28" s="51"/>
      <c r="I28" s="51"/>
      <c r="J28" s="49">
        <f t="shared" si="0"/>
        <v>100000</v>
      </c>
      <c r="K28" s="353">
        <f t="shared" si="1"/>
        <v>100000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24" s="8" customFormat="1" ht="15" customHeight="1">
      <c r="A29" s="27"/>
      <c r="B29" s="27"/>
      <c r="C29" s="12" t="s">
        <v>15</v>
      </c>
      <c r="D29" s="50">
        <v>4800</v>
      </c>
      <c r="E29" s="50">
        <v>4800</v>
      </c>
      <c r="F29" s="73"/>
      <c r="G29" s="73"/>
      <c r="H29" s="73"/>
      <c r="I29" s="73"/>
      <c r="J29" s="49">
        <f t="shared" si="0"/>
        <v>4800</v>
      </c>
      <c r="K29" s="353">
        <f t="shared" si="1"/>
        <v>4800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1:24" s="8" customFormat="1" ht="15" customHeight="1">
      <c r="A30" s="27"/>
      <c r="B30" s="27"/>
      <c r="C30" s="12" t="s">
        <v>29</v>
      </c>
      <c r="D30" s="50">
        <v>38556</v>
      </c>
      <c r="E30" s="50">
        <v>38556</v>
      </c>
      <c r="F30" s="73"/>
      <c r="G30" s="73"/>
      <c r="H30" s="73"/>
      <c r="I30" s="73"/>
      <c r="J30" s="49">
        <f t="shared" si="0"/>
        <v>38556</v>
      </c>
      <c r="K30" s="353">
        <f t="shared" si="1"/>
        <v>38556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s="8" customFormat="1" ht="15.75" customHeight="1">
      <c r="A31" s="27"/>
      <c r="B31" s="27"/>
      <c r="C31" s="72" t="s">
        <v>154</v>
      </c>
      <c r="D31" s="50">
        <v>1200000</v>
      </c>
      <c r="E31" s="50">
        <v>1200000</v>
      </c>
      <c r="F31" s="73"/>
      <c r="G31" s="73"/>
      <c r="H31" s="73"/>
      <c r="I31" s="73"/>
      <c r="J31" s="49">
        <f t="shared" si="0"/>
        <v>1200000</v>
      </c>
      <c r="K31" s="353">
        <f t="shared" si="1"/>
        <v>1200000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s="8" customFormat="1" ht="15" customHeight="1">
      <c r="A32" s="27"/>
      <c r="B32" s="27"/>
      <c r="C32" s="127" t="s">
        <v>14</v>
      </c>
      <c r="D32" s="50">
        <v>50000</v>
      </c>
      <c r="E32" s="50">
        <v>50000</v>
      </c>
      <c r="F32" s="73"/>
      <c r="G32" s="73"/>
      <c r="H32" s="73"/>
      <c r="I32" s="73"/>
      <c r="J32" s="49">
        <f t="shared" si="0"/>
        <v>50000</v>
      </c>
      <c r="K32" s="353">
        <f t="shared" si="1"/>
        <v>50000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s="8" customFormat="1" ht="15" customHeight="1">
      <c r="A33" s="27"/>
      <c r="B33" s="27"/>
      <c r="C33" s="127" t="s">
        <v>276</v>
      </c>
      <c r="D33" s="50">
        <v>69575</v>
      </c>
      <c r="E33" s="50">
        <v>61333</v>
      </c>
      <c r="F33" s="73"/>
      <c r="G33" s="73"/>
      <c r="H33" s="73"/>
      <c r="I33" s="73"/>
      <c r="J33" s="49">
        <f t="shared" si="0"/>
        <v>69575</v>
      </c>
      <c r="K33" s="353">
        <f t="shared" si="1"/>
        <v>61333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s="9" customFormat="1" ht="15" customHeight="1" thickBot="1">
      <c r="A34" s="28"/>
      <c r="B34" s="29"/>
      <c r="C34" s="31" t="s">
        <v>191</v>
      </c>
      <c r="D34" s="74">
        <f aca="true" t="shared" si="6" ref="D34:J34">SUM(D9+D10+D13+D14+D17+D18+D19+D20+D21+D24+D25+D26)</f>
        <v>4765926</v>
      </c>
      <c r="E34" s="74">
        <f t="shared" si="6"/>
        <v>4764703</v>
      </c>
      <c r="F34" s="74">
        <f t="shared" si="6"/>
        <v>1562792</v>
      </c>
      <c r="G34" s="74">
        <f t="shared" si="6"/>
        <v>1564015</v>
      </c>
      <c r="H34" s="74">
        <f t="shared" si="6"/>
        <v>821826</v>
      </c>
      <c r="I34" s="74">
        <f t="shared" si="6"/>
        <v>821826</v>
      </c>
      <c r="J34" s="275">
        <f t="shared" si="6"/>
        <v>7150544</v>
      </c>
      <c r="K34" s="354">
        <f>SUM(E34+G34+I34)</f>
        <v>7150544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="1" customFormat="1" ht="25.5" customHeight="1" thickTop="1"/>
    <row r="36" s="1" customFormat="1" ht="25.5" customHeight="1"/>
    <row r="37" spans="3:24" ht="25.5" customHeight="1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3:24" ht="25.5" customHeight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3:24" ht="25.5" customHeight="1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3:24" ht="25.5" customHeight="1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3:24" ht="25.5" customHeight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3:24" ht="25.5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3:24" ht="25.5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3:24" ht="25.5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3:24" ht="25.5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3:24" ht="25.5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3:24" ht="25.5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3:24" ht="25.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3:24" ht="25.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3:24" ht="25.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3:24" ht="25.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3:24" ht="25.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3:24" ht="25.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3:24" ht="25.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3:24" ht="25.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3:24" ht="25.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3:24" ht="25.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3:24" ht="25.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3:24" ht="25.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3:24" ht="25.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3:9" ht="25.5" customHeight="1">
      <c r="C61" s="1"/>
      <c r="D61" s="1"/>
      <c r="E61" s="1"/>
      <c r="F61" s="1"/>
      <c r="G61" s="1"/>
      <c r="H61" s="1"/>
      <c r="I61" s="1"/>
    </row>
    <row r="62" spans="3:9" ht="25.5" customHeight="1">
      <c r="C62" s="1"/>
      <c r="D62" s="1"/>
      <c r="E62" s="1"/>
      <c r="F62" s="1"/>
      <c r="G62" s="1"/>
      <c r="H62" s="1"/>
      <c r="I62" s="1"/>
    </row>
    <row r="63" spans="3:9" ht="25.5" customHeight="1">
      <c r="C63" s="1"/>
      <c r="D63" s="1"/>
      <c r="E63" s="1"/>
      <c r="F63" s="1"/>
      <c r="G63" s="1"/>
      <c r="H63" s="1"/>
      <c r="I63" s="1"/>
    </row>
    <row r="64" spans="3:9" ht="25.5" customHeight="1">
      <c r="C64" s="1"/>
      <c r="D64" s="1"/>
      <c r="E64" s="1"/>
      <c r="F64" s="1"/>
      <c r="G64" s="1"/>
      <c r="H64" s="1"/>
      <c r="I64" s="1"/>
    </row>
    <row r="65" spans="3:9" ht="25.5" customHeight="1">
      <c r="C65" s="1"/>
      <c r="D65" s="1"/>
      <c r="E65" s="1"/>
      <c r="F65" s="1"/>
      <c r="G65" s="1"/>
      <c r="H65" s="1"/>
      <c r="I65" s="1"/>
    </row>
    <row r="66" spans="3:9" ht="25.5" customHeight="1">
      <c r="C66" s="1"/>
      <c r="D66" s="1"/>
      <c r="E66" s="1"/>
      <c r="F66" s="1"/>
      <c r="G66" s="1"/>
      <c r="H66" s="1"/>
      <c r="I66" s="1"/>
    </row>
    <row r="67" spans="3:9" ht="25.5" customHeight="1">
      <c r="C67" s="1"/>
      <c r="D67" s="1"/>
      <c r="E67" s="1"/>
      <c r="F67" s="1"/>
      <c r="G67" s="1"/>
      <c r="H67" s="1"/>
      <c r="I67" s="1"/>
    </row>
    <row r="68" spans="3:9" ht="25.5" customHeight="1">
      <c r="C68" s="1"/>
      <c r="D68" s="1"/>
      <c r="E68" s="1"/>
      <c r="F68" s="1"/>
      <c r="G68" s="1"/>
      <c r="H68" s="1"/>
      <c r="I68" s="1"/>
    </row>
    <row r="69" spans="3:9" ht="25.5" customHeight="1">
      <c r="C69" s="1"/>
      <c r="D69" s="1"/>
      <c r="E69" s="1"/>
      <c r="F69" s="1"/>
      <c r="G69" s="1"/>
      <c r="H69" s="1"/>
      <c r="I69" s="1"/>
    </row>
    <row r="70" spans="3:9" ht="25.5" customHeight="1">
      <c r="C70" s="1"/>
      <c r="D70" s="1"/>
      <c r="E70" s="1"/>
      <c r="F70" s="1"/>
      <c r="G70" s="1"/>
      <c r="H70" s="1"/>
      <c r="I70" s="1"/>
    </row>
    <row r="71" spans="3:9" ht="25.5" customHeight="1">
      <c r="C71" s="1"/>
      <c r="D71" s="1"/>
      <c r="E71" s="1"/>
      <c r="F71" s="1"/>
      <c r="G71" s="1"/>
      <c r="H71" s="1"/>
      <c r="I71" s="1"/>
    </row>
    <row r="72" spans="3:9" ht="25.5" customHeight="1">
      <c r="C72" s="1"/>
      <c r="D72" s="1"/>
      <c r="E72" s="1"/>
      <c r="F72" s="1"/>
      <c r="G72" s="1"/>
      <c r="H72" s="1"/>
      <c r="I72" s="1"/>
    </row>
    <row r="73" spans="3:9" ht="25.5" customHeight="1">
      <c r="C73" s="1"/>
      <c r="D73" s="1"/>
      <c r="E73" s="1"/>
      <c r="F73" s="1"/>
      <c r="G73" s="1"/>
      <c r="H73" s="1"/>
      <c r="I73" s="1"/>
    </row>
    <row r="74" spans="3:9" ht="25.5" customHeight="1">
      <c r="C74" s="1"/>
      <c r="D74" s="1"/>
      <c r="E74" s="1"/>
      <c r="F74" s="1"/>
      <c r="G74" s="1"/>
      <c r="H74" s="1"/>
      <c r="I74" s="1"/>
    </row>
    <row r="75" spans="3:9" ht="25.5" customHeight="1">
      <c r="C75" s="1"/>
      <c r="D75" s="1"/>
      <c r="E75" s="1"/>
      <c r="F75" s="1"/>
      <c r="G75" s="1"/>
      <c r="H75" s="1"/>
      <c r="I75" s="1"/>
    </row>
    <row r="76" spans="3:9" ht="25.5" customHeight="1">
      <c r="C76" s="1"/>
      <c r="D76" s="1"/>
      <c r="E76" s="1"/>
      <c r="F76" s="1"/>
      <c r="G76" s="1"/>
      <c r="H76" s="1"/>
      <c r="I76" s="1"/>
    </row>
    <row r="77" spans="3:9" ht="25.5" customHeight="1">
      <c r="C77" s="1"/>
      <c r="D77" s="1"/>
      <c r="E77" s="1"/>
      <c r="F77" s="1"/>
      <c r="G77" s="1"/>
      <c r="H77" s="1"/>
      <c r="I77" s="1"/>
    </row>
    <row r="78" spans="3:9" ht="25.5" customHeight="1">
      <c r="C78" s="1"/>
      <c r="D78" s="1"/>
      <c r="E78" s="1"/>
      <c r="F78" s="1"/>
      <c r="G78" s="1"/>
      <c r="H78" s="1"/>
      <c r="I78" s="1"/>
    </row>
    <row r="79" spans="3:9" ht="25.5" customHeight="1">
      <c r="C79" s="1"/>
      <c r="D79" s="1"/>
      <c r="E79" s="1"/>
      <c r="F79" s="1"/>
      <c r="G79" s="1"/>
      <c r="H79" s="1"/>
      <c r="I79" s="1"/>
    </row>
    <row r="80" spans="3:9" ht="25.5" customHeight="1">
      <c r="C80" s="1"/>
      <c r="D80" s="1"/>
      <c r="E80" s="1"/>
      <c r="F80" s="1"/>
      <c r="G80" s="1"/>
      <c r="H80" s="1"/>
      <c r="I80" s="1"/>
    </row>
    <row r="81" spans="3:9" ht="25.5" customHeight="1">
      <c r="C81" s="1"/>
      <c r="D81" s="1"/>
      <c r="E81" s="1"/>
      <c r="F81" s="1"/>
      <c r="G81" s="1"/>
      <c r="H81" s="1"/>
      <c r="I81" s="1"/>
    </row>
    <row r="82" spans="3:9" ht="25.5" customHeight="1">
      <c r="C82" s="1"/>
      <c r="D82" s="1"/>
      <c r="E82" s="1"/>
      <c r="F82" s="1"/>
      <c r="G82" s="1"/>
      <c r="H82" s="1"/>
      <c r="I82" s="1"/>
    </row>
    <row r="83" spans="3:9" ht="25.5" customHeight="1">
      <c r="C83" s="1"/>
      <c r="D83" s="1"/>
      <c r="E83" s="1"/>
      <c r="F83" s="1"/>
      <c r="G83" s="1"/>
      <c r="H83" s="1"/>
      <c r="I83" s="1"/>
    </row>
    <row r="84" spans="3:9" ht="25.5" customHeight="1">
      <c r="C84" s="1"/>
      <c r="D84" s="1"/>
      <c r="E84" s="1"/>
      <c r="F84" s="1"/>
      <c r="G84" s="1"/>
      <c r="H84" s="1"/>
      <c r="I84" s="1"/>
    </row>
    <row r="85" spans="3:9" ht="25.5" customHeight="1">
      <c r="C85" s="1"/>
      <c r="D85" s="1"/>
      <c r="E85" s="1"/>
      <c r="F85" s="1"/>
      <c r="G85" s="1"/>
      <c r="H85" s="1"/>
      <c r="I85" s="1"/>
    </row>
    <row r="86" spans="3:9" ht="25.5" customHeight="1">
      <c r="C86" s="1"/>
      <c r="D86" s="1"/>
      <c r="E86" s="1"/>
      <c r="F86" s="1"/>
      <c r="G86" s="1"/>
      <c r="H86" s="1"/>
      <c r="I86" s="1"/>
    </row>
    <row r="87" spans="3:9" ht="25.5" customHeight="1">
      <c r="C87" s="1"/>
      <c r="D87" s="1"/>
      <c r="E87" s="1"/>
      <c r="F87" s="1"/>
      <c r="G87" s="1"/>
      <c r="H87" s="1"/>
      <c r="I87" s="1"/>
    </row>
    <row r="88" spans="3:9" ht="25.5" customHeight="1">
      <c r="C88" s="1"/>
      <c r="D88" s="1"/>
      <c r="E88" s="1"/>
      <c r="F88" s="1"/>
      <c r="G88" s="1"/>
      <c r="H88" s="1"/>
      <c r="I88" s="1"/>
    </row>
    <row r="89" spans="3:9" ht="25.5" customHeight="1">
      <c r="C89" s="1"/>
      <c r="D89" s="1"/>
      <c r="E89" s="1"/>
      <c r="F89" s="1"/>
      <c r="G89" s="1"/>
      <c r="H89" s="1"/>
      <c r="I89" s="1"/>
    </row>
    <row r="90" spans="3:9" ht="25.5" customHeight="1">
      <c r="C90" s="1"/>
      <c r="D90" s="1"/>
      <c r="E90" s="1"/>
      <c r="F90" s="1"/>
      <c r="G90" s="1"/>
      <c r="H90" s="1"/>
      <c r="I90" s="1"/>
    </row>
    <row r="91" spans="3:9" ht="25.5" customHeight="1">
      <c r="C91" s="1"/>
      <c r="D91" s="1"/>
      <c r="E91" s="1"/>
      <c r="F91" s="1"/>
      <c r="G91" s="1"/>
      <c r="H91" s="1"/>
      <c r="I91" s="1"/>
    </row>
    <row r="92" spans="3:9" ht="25.5" customHeight="1">
      <c r="C92" s="1"/>
      <c r="D92" s="1"/>
      <c r="E92" s="1"/>
      <c r="F92" s="1"/>
      <c r="G92" s="1"/>
      <c r="H92" s="1"/>
      <c r="I92" s="1"/>
    </row>
    <row r="93" spans="3:9" ht="25.5" customHeight="1">
      <c r="C93" s="1"/>
      <c r="D93" s="1"/>
      <c r="E93" s="1"/>
      <c r="F93" s="1"/>
      <c r="G93" s="1"/>
      <c r="H93" s="1"/>
      <c r="I93" s="1"/>
    </row>
    <row r="94" spans="3:9" ht="25.5" customHeight="1">
      <c r="C94" s="1"/>
      <c r="D94" s="1"/>
      <c r="E94" s="1"/>
      <c r="F94" s="1"/>
      <c r="G94" s="1"/>
      <c r="H94" s="1"/>
      <c r="I94" s="1"/>
    </row>
    <row r="95" spans="3:9" ht="25.5" customHeight="1">
      <c r="C95" s="1"/>
      <c r="D95" s="1"/>
      <c r="E95" s="1"/>
      <c r="F95" s="1"/>
      <c r="G95" s="1"/>
      <c r="H95" s="1"/>
      <c r="I95" s="1"/>
    </row>
    <row r="96" spans="3:9" ht="25.5" customHeight="1">
      <c r="C96" s="1"/>
      <c r="D96" s="1"/>
      <c r="E96" s="1"/>
      <c r="F96" s="1"/>
      <c r="G96" s="1"/>
      <c r="H96" s="1"/>
      <c r="I96" s="1"/>
    </row>
    <row r="97" spans="3:9" ht="25.5" customHeight="1">
      <c r="C97" s="1"/>
      <c r="D97" s="1"/>
      <c r="E97" s="1"/>
      <c r="F97" s="1"/>
      <c r="G97" s="1"/>
      <c r="H97" s="1"/>
      <c r="I97" s="1"/>
    </row>
    <row r="98" spans="3:9" ht="25.5" customHeight="1">
      <c r="C98" s="1"/>
      <c r="D98" s="1"/>
      <c r="E98" s="1"/>
      <c r="F98" s="1"/>
      <c r="G98" s="1"/>
      <c r="H98" s="1"/>
      <c r="I98" s="1"/>
    </row>
    <row r="99" spans="3:9" ht="25.5" customHeight="1">
      <c r="C99" s="1"/>
      <c r="D99" s="1"/>
      <c r="E99" s="1"/>
      <c r="F99" s="1"/>
      <c r="G99" s="1"/>
      <c r="H99" s="1"/>
      <c r="I99" s="1"/>
    </row>
    <row r="100" spans="3:9" ht="25.5" customHeight="1">
      <c r="C100" s="1"/>
      <c r="D100" s="1"/>
      <c r="E100" s="1"/>
      <c r="F100" s="1"/>
      <c r="G100" s="1"/>
      <c r="H100" s="1"/>
      <c r="I100" s="1"/>
    </row>
    <row r="101" spans="3:9" ht="25.5" customHeight="1">
      <c r="C101" s="1"/>
      <c r="D101" s="1"/>
      <c r="E101" s="1"/>
      <c r="F101" s="1"/>
      <c r="G101" s="1"/>
      <c r="H101" s="1"/>
      <c r="I101" s="1"/>
    </row>
    <row r="102" spans="3:9" ht="25.5" customHeight="1">
      <c r="C102" s="1"/>
      <c r="D102" s="1"/>
      <c r="E102" s="1"/>
      <c r="F102" s="1"/>
      <c r="G102" s="1"/>
      <c r="H102" s="1"/>
      <c r="I102" s="1"/>
    </row>
    <row r="103" spans="3:9" ht="25.5" customHeight="1">
      <c r="C103" s="1"/>
      <c r="D103" s="1"/>
      <c r="E103" s="1"/>
      <c r="F103" s="1"/>
      <c r="G103" s="1"/>
      <c r="H103" s="1"/>
      <c r="I103" s="1"/>
    </row>
    <row r="104" spans="3:9" ht="25.5" customHeight="1">
      <c r="C104" s="1"/>
      <c r="D104" s="1"/>
      <c r="E104" s="1"/>
      <c r="F104" s="1"/>
      <c r="G104" s="1"/>
      <c r="H104" s="1"/>
      <c r="I104" s="1"/>
    </row>
    <row r="105" spans="3:9" ht="25.5" customHeight="1">
      <c r="C105" s="1"/>
      <c r="D105" s="1"/>
      <c r="E105" s="1"/>
      <c r="F105" s="1"/>
      <c r="G105" s="1"/>
      <c r="H105" s="1"/>
      <c r="I105" s="1"/>
    </row>
    <row r="106" spans="3:9" ht="25.5" customHeight="1">
      <c r="C106" s="1"/>
      <c r="D106" s="1"/>
      <c r="E106" s="1"/>
      <c r="F106" s="1"/>
      <c r="G106" s="1"/>
      <c r="H106" s="1"/>
      <c r="I106" s="1"/>
    </row>
    <row r="107" spans="3:9" ht="25.5" customHeight="1">
      <c r="C107" s="1"/>
      <c r="D107" s="1"/>
      <c r="E107" s="1"/>
      <c r="F107" s="1"/>
      <c r="G107" s="1"/>
      <c r="H107" s="1"/>
      <c r="I107" s="1"/>
    </row>
    <row r="108" spans="3:9" ht="25.5" customHeight="1">
      <c r="C108" s="1"/>
      <c r="D108" s="1"/>
      <c r="E108" s="1"/>
      <c r="F108" s="1"/>
      <c r="G108" s="1"/>
      <c r="H108" s="1"/>
      <c r="I108" s="1"/>
    </row>
    <row r="109" spans="3:9" ht="25.5" customHeight="1">
      <c r="C109" s="1"/>
      <c r="D109" s="1"/>
      <c r="E109" s="1"/>
      <c r="F109" s="1"/>
      <c r="G109" s="1"/>
      <c r="H109" s="1"/>
      <c r="I109" s="1"/>
    </row>
    <row r="110" spans="3:9" ht="25.5" customHeight="1">
      <c r="C110" s="1"/>
      <c r="D110" s="1"/>
      <c r="E110" s="1"/>
      <c r="F110" s="1"/>
      <c r="G110" s="1"/>
      <c r="H110" s="1"/>
      <c r="I110" s="1"/>
    </row>
    <row r="111" spans="3:9" ht="25.5" customHeight="1">
      <c r="C111" s="1"/>
      <c r="D111" s="1"/>
      <c r="E111" s="1"/>
      <c r="F111" s="1"/>
      <c r="G111" s="1"/>
      <c r="H111" s="1"/>
      <c r="I111" s="1"/>
    </row>
    <row r="112" spans="3:9" ht="25.5" customHeight="1">
      <c r="C112" s="1"/>
      <c r="D112" s="1"/>
      <c r="E112" s="1"/>
      <c r="F112" s="1"/>
      <c r="G112" s="1"/>
      <c r="H112" s="1"/>
      <c r="I112" s="1"/>
    </row>
    <row r="113" spans="3:9" ht="25.5" customHeight="1">
      <c r="C113" s="1"/>
      <c r="D113" s="1"/>
      <c r="E113" s="1"/>
      <c r="F113" s="1"/>
      <c r="G113" s="1"/>
      <c r="H113" s="1"/>
      <c r="I113" s="1"/>
    </row>
    <row r="114" spans="3:9" ht="25.5" customHeight="1">
      <c r="C114" s="1"/>
      <c r="D114" s="1"/>
      <c r="E114" s="1"/>
      <c r="F114" s="1"/>
      <c r="G114" s="1"/>
      <c r="H114" s="1"/>
      <c r="I114" s="1"/>
    </row>
    <row r="115" spans="3:9" ht="25.5" customHeight="1">
      <c r="C115" s="1"/>
      <c r="D115" s="1"/>
      <c r="E115" s="1"/>
      <c r="F115" s="1"/>
      <c r="G115" s="1"/>
      <c r="H115" s="1"/>
      <c r="I115" s="1"/>
    </row>
    <row r="116" spans="3:9" ht="25.5" customHeight="1">
      <c r="C116" s="1"/>
      <c r="D116" s="1"/>
      <c r="E116" s="1"/>
      <c r="F116" s="1"/>
      <c r="G116" s="1"/>
      <c r="H116" s="1"/>
      <c r="I116" s="1"/>
    </row>
    <row r="117" spans="3:9" ht="25.5" customHeight="1">
      <c r="C117" s="1"/>
      <c r="D117" s="1"/>
      <c r="E117" s="1"/>
      <c r="F117" s="1"/>
      <c r="G117" s="1"/>
      <c r="H117" s="1"/>
      <c r="I117" s="1"/>
    </row>
    <row r="118" spans="3:9" ht="25.5" customHeight="1">
      <c r="C118" s="1"/>
      <c r="D118" s="1"/>
      <c r="E118" s="1"/>
      <c r="F118" s="1"/>
      <c r="G118" s="1"/>
      <c r="H118" s="1"/>
      <c r="I118" s="1"/>
    </row>
    <row r="119" spans="3:9" ht="25.5" customHeight="1">
      <c r="C119" s="1"/>
      <c r="D119" s="1"/>
      <c r="E119" s="1"/>
      <c r="F119" s="1"/>
      <c r="G119" s="1"/>
      <c r="H119" s="1"/>
      <c r="I119" s="1"/>
    </row>
    <row r="120" spans="3:9" ht="25.5" customHeight="1">
      <c r="C120" s="1"/>
      <c r="D120" s="1"/>
      <c r="E120" s="1"/>
      <c r="F120" s="1"/>
      <c r="G120" s="1"/>
      <c r="H120" s="1"/>
      <c r="I120" s="1"/>
    </row>
    <row r="121" spans="3:9" ht="25.5" customHeight="1">
      <c r="C121" s="1"/>
      <c r="D121" s="1"/>
      <c r="E121" s="1"/>
      <c r="F121" s="1"/>
      <c r="G121" s="1"/>
      <c r="H121" s="1"/>
      <c r="I121" s="1"/>
    </row>
    <row r="122" spans="3:9" ht="25.5" customHeight="1">
      <c r="C122" s="1"/>
      <c r="D122" s="1"/>
      <c r="E122" s="1"/>
      <c r="F122" s="1"/>
      <c r="G122" s="1"/>
      <c r="H122" s="1"/>
      <c r="I122" s="1"/>
    </row>
    <row r="123" spans="3:9" ht="25.5" customHeight="1">
      <c r="C123" s="1"/>
      <c r="D123" s="1"/>
      <c r="E123" s="1"/>
      <c r="F123" s="1"/>
      <c r="G123" s="1"/>
      <c r="H123" s="1"/>
      <c r="I123" s="1"/>
    </row>
    <row r="124" spans="3:9" ht="25.5" customHeight="1">
      <c r="C124" s="1"/>
      <c r="D124" s="1"/>
      <c r="E124" s="1"/>
      <c r="F124" s="1"/>
      <c r="G124" s="1"/>
      <c r="H124" s="1"/>
      <c r="I124" s="1"/>
    </row>
    <row r="125" spans="3:9" ht="25.5" customHeight="1">
      <c r="C125" s="1"/>
      <c r="D125" s="1"/>
      <c r="E125" s="1"/>
      <c r="F125" s="1"/>
      <c r="G125" s="1"/>
      <c r="H125" s="1"/>
      <c r="I125" s="1"/>
    </row>
    <row r="126" spans="3:9" ht="25.5" customHeight="1">
      <c r="C126" s="1"/>
      <c r="D126" s="1"/>
      <c r="E126" s="1"/>
      <c r="F126" s="1"/>
      <c r="G126" s="1"/>
      <c r="H126" s="1"/>
      <c r="I126" s="1"/>
    </row>
    <row r="127" spans="3:9" ht="25.5" customHeight="1">
      <c r="C127" s="1"/>
      <c r="D127" s="1"/>
      <c r="E127" s="1"/>
      <c r="F127" s="1"/>
      <c r="G127" s="1"/>
      <c r="H127" s="1"/>
      <c r="I127" s="1"/>
    </row>
    <row r="128" spans="3:9" ht="25.5" customHeight="1">
      <c r="C128" s="1"/>
      <c r="D128" s="1"/>
      <c r="E128" s="1"/>
      <c r="F128" s="1"/>
      <c r="G128" s="1"/>
      <c r="H128" s="1"/>
      <c r="I128" s="1"/>
    </row>
    <row r="129" spans="3:9" ht="25.5" customHeight="1">
      <c r="C129" s="1"/>
      <c r="D129" s="1"/>
      <c r="E129" s="1"/>
      <c r="F129" s="1"/>
      <c r="G129" s="1"/>
      <c r="H129" s="1"/>
      <c r="I129" s="1"/>
    </row>
    <row r="130" spans="3:9" ht="25.5" customHeight="1">
      <c r="C130" s="1"/>
      <c r="D130" s="1"/>
      <c r="E130" s="1"/>
      <c r="F130" s="1"/>
      <c r="G130" s="1"/>
      <c r="H130" s="1"/>
      <c r="I130" s="1"/>
    </row>
    <row r="131" spans="3:9" ht="25.5" customHeight="1">
      <c r="C131" s="1"/>
      <c r="D131" s="1"/>
      <c r="E131" s="1"/>
      <c r="F131" s="1"/>
      <c r="G131" s="1"/>
      <c r="H131" s="1"/>
      <c r="I131" s="1"/>
    </row>
    <row r="132" spans="3:9" ht="25.5" customHeight="1">
      <c r="C132" s="1"/>
      <c r="D132" s="1"/>
      <c r="E132" s="1"/>
      <c r="F132" s="1"/>
      <c r="G132" s="1"/>
      <c r="H132" s="1"/>
      <c r="I132" s="1"/>
    </row>
    <row r="133" spans="3:9" ht="25.5" customHeight="1">
      <c r="C133" s="1"/>
      <c r="D133" s="1"/>
      <c r="E133" s="1"/>
      <c r="F133" s="1"/>
      <c r="G133" s="1"/>
      <c r="H133" s="1"/>
      <c r="I133" s="1"/>
    </row>
    <row r="134" spans="3:9" ht="25.5" customHeight="1">
      <c r="C134" s="1"/>
      <c r="D134" s="1"/>
      <c r="E134" s="1"/>
      <c r="F134" s="1"/>
      <c r="G134" s="1"/>
      <c r="H134" s="1"/>
      <c r="I134" s="1"/>
    </row>
    <row r="135" spans="3:9" ht="25.5" customHeight="1">
      <c r="C135" s="1"/>
      <c r="D135" s="1"/>
      <c r="E135" s="1"/>
      <c r="F135" s="1"/>
      <c r="G135" s="1"/>
      <c r="H135" s="1"/>
      <c r="I135" s="1"/>
    </row>
    <row r="136" spans="3:9" ht="25.5" customHeight="1">
      <c r="C136" s="1"/>
      <c r="D136" s="1"/>
      <c r="E136" s="1"/>
      <c r="F136" s="1"/>
      <c r="G136" s="1"/>
      <c r="H136" s="1"/>
      <c r="I136" s="1"/>
    </row>
    <row r="137" spans="3:9" ht="25.5" customHeight="1">
      <c r="C137" s="1"/>
      <c r="D137" s="1"/>
      <c r="E137" s="1"/>
      <c r="F137" s="1"/>
      <c r="G137" s="1"/>
      <c r="H137" s="1"/>
      <c r="I137" s="1"/>
    </row>
    <row r="138" spans="3:9" ht="25.5" customHeight="1">
      <c r="C138" s="1"/>
      <c r="D138" s="1"/>
      <c r="E138" s="1"/>
      <c r="F138" s="1"/>
      <c r="G138" s="1"/>
      <c r="H138" s="1"/>
      <c r="I138" s="1"/>
    </row>
    <row r="139" spans="3:9" ht="25.5" customHeight="1">
      <c r="C139" s="1"/>
      <c r="D139" s="1"/>
      <c r="E139" s="1"/>
      <c r="F139" s="1"/>
      <c r="G139" s="1"/>
      <c r="H139" s="1"/>
      <c r="I139" s="1"/>
    </row>
    <row r="140" spans="3:9" ht="25.5" customHeight="1">
      <c r="C140" s="1"/>
      <c r="D140" s="1"/>
      <c r="E140" s="1"/>
      <c r="F140" s="1"/>
      <c r="G140" s="1"/>
      <c r="H140" s="1"/>
      <c r="I140" s="1"/>
    </row>
    <row r="141" spans="3:9" ht="25.5" customHeight="1">
      <c r="C141" s="1"/>
      <c r="D141" s="1"/>
      <c r="E141" s="1"/>
      <c r="F141" s="1"/>
      <c r="G141" s="1"/>
      <c r="H141" s="1"/>
      <c r="I141" s="1"/>
    </row>
    <row r="142" spans="3:9" ht="25.5" customHeight="1">
      <c r="C142" s="1"/>
      <c r="D142" s="1"/>
      <c r="E142" s="1"/>
      <c r="F142" s="1"/>
      <c r="G142" s="1"/>
      <c r="H142" s="1"/>
      <c r="I142" s="1"/>
    </row>
    <row r="143" spans="3:9" ht="25.5" customHeight="1">
      <c r="C143" s="1"/>
      <c r="D143" s="1"/>
      <c r="E143" s="1"/>
      <c r="F143" s="1"/>
      <c r="G143" s="1"/>
      <c r="H143" s="1"/>
      <c r="I143" s="1"/>
    </row>
    <row r="144" spans="3:9" ht="25.5" customHeight="1">
      <c r="C144" s="1"/>
      <c r="D144" s="1"/>
      <c r="E144" s="1"/>
      <c r="F144" s="1"/>
      <c r="G144" s="1"/>
      <c r="H144" s="1"/>
      <c r="I144" s="1"/>
    </row>
    <row r="145" spans="3:9" ht="25.5" customHeight="1">
      <c r="C145" s="1"/>
      <c r="D145" s="1"/>
      <c r="E145" s="1"/>
      <c r="F145" s="1"/>
      <c r="G145" s="1"/>
      <c r="H145" s="1"/>
      <c r="I145" s="1"/>
    </row>
    <row r="146" spans="3:9" ht="25.5" customHeight="1">
      <c r="C146" s="1"/>
      <c r="D146" s="1"/>
      <c r="E146" s="1"/>
      <c r="F146" s="1"/>
      <c r="G146" s="1"/>
      <c r="H146" s="1"/>
      <c r="I146" s="1"/>
    </row>
    <row r="147" spans="3:9" ht="25.5" customHeight="1">
      <c r="C147" s="1"/>
      <c r="D147" s="1"/>
      <c r="E147" s="1"/>
      <c r="F147" s="1"/>
      <c r="G147" s="1"/>
      <c r="H147" s="1"/>
      <c r="I147" s="1"/>
    </row>
    <row r="148" spans="3:9" ht="25.5" customHeight="1">
      <c r="C148" s="1"/>
      <c r="D148" s="1"/>
      <c r="E148" s="1"/>
      <c r="F148" s="1"/>
      <c r="G148" s="1"/>
      <c r="H148" s="1"/>
      <c r="I148" s="1"/>
    </row>
    <row r="149" spans="3:9" ht="25.5" customHeight="1">
      <c r="C149" s="1"/>
      <c r="D149" s="1"/>
      <c r="E149" s="1"/>
      <c r="F149" s="1"/>
      <c r="G149" s="1"/>
      <c r="H149" s="1"/>
      <c r="I149" s="1"/>
    </row>
    <row r="150" spans="3:9" ht="25.5" customHeight="1">
      <c r="C150" s="1"/>
      <c r="D150" s="1"/>
      <c r="E150" s="1"/>
      <c r="F150" s="1"/>
      <c r="G150" s="1"/>
      <c r="H150" s="1"/>
      <c r="I150" s="1"/>
    </row>
    <row r="151" spans="3:9" ht="25.5" customHeight="1">
      <c r="C151" s="1"/>
      <c r="D151" s="1"/>
      <c r="E151" s="1"/>
      <c r="F151" s="1"/>
      <c r="G151" s="1"/>
      <c r="H151" s="1"/>
      <c r="I151" s="1"/>
    </row>
    <row r="152" spans="3:9" ht="25.5" customHeight="1">
      <c r="C152" s="1"/>
      <c r="D152" s="1"/>
      <c r="E152" s="1"/>
      <c r="F152" s="1"/>
      <c r="G152" s="1"/>
      <c r="H152" s="1"/>
      <c r="I152" s="1"/>
    </row>
    <row r="153" spans="3:9" ht="25.5" customHeight="1">
      <c r="C153" s="1"/>
      <c r="D153" s="1"/>
      <c r="E153" s="1"/>
      <c r="F153" s="1"/>
      <c r="G153" s="1"/>
      <c r="H153" s="1"/>
      <c r="I153" s="1"/>
    </row>
    <row r="154" spans="3:9" ht="25.5" customHeight="1">
      <c r="C154" s="1"/>
      <c r="D154" s="1"/>
      <c r="E154" s="1"/>
      <c r="F154" s="1"/>
      <c r="G154" s="1"/>
      <c r="H154" s="1"/>
      <c r="I154" s="1"/>
    </row>
    <row r="155" spans="3:9" ht="25.5" customHeight="1">
      <c r="C155" s="1"/>
      <c r="D155" s="1"/>
      <c r="E155" s="1"/>
      <c r="F155" s="1"/>
      <c r="G155" s="1"/>
      <c r="H155" s="1"/>
      <c r="I155" s="1"/>
    </row>
    <row r="156" spans="3:9" ht="25.5" customHeight="1">
      <c r="C156" s="1"/>
      <c r="D156" s="1"/>
      <c r="E156" s="1"/>
      <c r="F156" s="1"/>
      <c r="G156" s="1"/>
      <c r="H156" s="1"/>
      <c r="I156" s="1"/>
    </row>
    <row r="157" spans="3:9" ht="25.5" customHeight="1">
      <c r="C157" s="1"/>
      <c r="D157" s="1"/>
      <c r="E157" s="1"/>
      <c r="F157" s="1"/>
      <c r="G157" s="1"/>
      <c r="H157" s="1"/>
      <c r="I157" s="1"/>
    </row>
    <row r="158" spans="3:9" ht="25.5" customHeight="1">
      <c r="C158" s="1"/>
      <c r="D158" s="1"/>
      <c r="E158" s="1"/>
      <c r="F158" s="1"/>
      <c r="G158" s="1"/>
      <c r="H158" s="1"/>
      <c r="I158" s="1"/>
    </row>
    <row r="159" spans="3:9" ht="25.5" customHeight="1">
      <c r="C159" s="1"/>
      <c r="D159" s="1"/>
      <c r="E159" s="1"/>
      <c r="F159" s="1"/>
      <c r="G159" s="1"/>
      <c r="H159" s="1"/>
      <c r="I159" s="1"/>
    </row>
    <row r="160" spans="3:9" ht="25.5" customHeight="1">
      <c r="C160" s="1"/>
      <c r="D160" s="1"/>
      <c r="E160" s="1"/>
      <c r="F160" s="1"/>
      <c r="G160" s="1"/>
      <c r="H160" s="1"/>
      <c r="I160" s="1"/>
    </row>
    <row r="161" spans="3:9" ht="25.5" customHeight="1">
      <c r="C161" s="1"/>
      <c r="D161" s="1"/>
      <c r="E161" s="1"/>
      <c r="F161" s="1"/>
      <c r="G161" s="1"/>
      <c r="H161" s="1"/>
      <c r="I161" s="1"/>
    </row>
    <row r="162" spans="3:9" ht="25.5" customHeight="1">
      <c r="C162" s="1"/>
      <c r="D162" s="1"/>
      <c r="E162" s="1"/>
      <c r="F162" s="1"/>
      <c r="G162" s="1"/>
      <c r="H162" s="1"/>
      <c r="I162" s="1"/>
    </row>
    <row r="163" spans="3:9" ht="25.5" customHeight="1">
      <c r="C163" s="1"/>
      <c r="D163" s="1"/>
      <c r="E163" s="1"/>
      <c r="F163" s="1"/>
      <c r="G163" s="1"/>
      <c r="H163" s="1"/>
      <c r="I163" s="1"/>
    </row>
    <row r="164" spans="3:9" ht="25.5" customHeight="1">
      <c r="C164" s="1"/>
      <c r="D164" s="1"/>
      <c r="E164" s="1"/>
      <c r="F164" s="1"/>
      <c r="G164" s="1"/>
      <c r="H164" s="1"/>
      <c r="I164" s="1"/>
    </row>
    <row r="165" spans="3:9" ht="25.5" customHeight="1">
      <c r="C165" s="1"/>
      <c r="D165" s="1"/>
      <c r="E165" s="1"/>
      <c r="F165" s="1"/>
      <c r="G165" s="1"/>
      <c r="H165" s="1"/>
      <c r="I165" s="1"/>
    </row>
    <row r="166" spans="3:9" ht="25.5" customHeight="1">
      <c r="C166" s="1"/>
      <c r="D166" s="1"/>
      <c r="E166" s="1"/>
      <c r="F166" s="1"/>
      <c r="G166" s="1"/>
      <c r="H166" s="1"/>
      <c r="I166" s="1"/>
    </row>
    <row r="167" spans="3:9" ht="25.5" customHeight="1">
      <c r="C167" s="1"/>
      <c r="D167" s="1"/>
      <c r="E167" s="1"/>
      <c r="F167" s="1"/>
      <c r="G167" s="1"/>
      <c r="H167" s="1"/>
      <c r="I167" s="1"/>
    </row>
    <row r="168" spans="3:9" ht="25.5" customHeight="1">
      <c r="C168" s="1"/>
      <c r="D168" s="1"/>
      <c r="E168" s="1"/>
      <c r="F168" s="1"/>
      <c r="G168" s="1"/>
      <c r="H168" s="1"/>
      <c r="I168" s="1"/>
    </row>
    <row r="169" spans="3:9" ht="25.5" customHeight="1">
      <c r="C169" s="1"/>
      <c r="D169" s="1"/>
      <c r="E169" s="1"/>
      <c r="F169" s="1"/>
      <c r="G169" s="1"/>
      <c r="H169" s="1"/>
      <c r="I169" s="1"/>
    </row>
    <row r="170" spans="3:9" ht="25.5" customHeight="1">
      <c r="C170" s="1"/>
      <c r="D170" s="1"/>
      <c r="E170" s="1"/>
      <c r="F170" s="1"/>
      <c r="G170" s="1"/>
      <c r="H170" s="1"/>
      <c r="I170" s="1"/>
    </row>
    <row r="171" spans="3:9" ht="25.5" customHeight="1">
      <c r="C171" s="1"/>
      <c r="D171" s="1"/>
      <c r="E171" s="1"/>
      <c r="F171" s="1"/>
      <c r="G171" s="1"/>
      <c r="H171" s="1"/>
      <c r="I171" s="1"/>
    </row>
    <row r="172" spans="3:9" ht="25.5" customHeight="1">
      <c r="C172" s="1"/>
      <c r="D172" s="1"/>
      <c r="E172" s="1"/>
      <c r="F172" s="1"/>
      <c r="G172" s="1"/>
      <c r="H172" s="1"/>
      <c r="I172" s="1"/>
    </row>
    <row r="173" spans="3:9" ht="25.5" customHeight="1">
      <c r="C173" s="1"/>
      <c r="D173" s="1"/>
      <c r="E173" s="1"/>
      <c r="F173" s="1"/>
      <c r="G173" s="1"/>
      <c r="H173" s="1"/>
      <c r="I173" s="1"/>
    </row>
    <row r="174" spans="3:9" ht="25.5" customHeight="1">
      <c r="C174" s="1"/>
      <c r="D174" s="1"/>
      <c r="E174" s="1"/>
      <c r="F174" s="1"/>
      <c r="G174" s="1"/>
      <c r="H174" s="1"/>
      <c r="I174" s="1"/>
    </row>
    <row r="175" spans="3:9" ht="25.5" customHeight="1">
      <c r="C175" s="1"/>
      <c r="D175" s="1"/>
      <c r="E175" s="1"/>
      <c r="F175" s="1"/>
      <c r="G175" s="1"/>
      <c r="H175" s="1"/>
      <c r="I175" s="1"/>
    </row>
    <row r="176" spans="3:9" ht="25.5" customHeight="1">
      <c r="C176" s="1"/>
      <c r="D176" s="1"/>
      <c r="E176" s="1"/>
      <c r="F176" s="1"/>
      <c r="G176" s="1"/>
      <c r="H176" s="1"/>
      <c r="I176" s="1"/>
    </row>
    <row r="177" spans="3:9" ht="25.5" customHeight="1">
      <c r="C177" s="1"/>
      <c r="D177" s="1"/>
      <c r="E177" s="1"/>
      <c r="F177" s="1"/>
      <c r="G177" s="1"/>
      <c r="H177" s="1"/>
      <c r="I177" s="1"/>
    </row>
    <row r="178" spans="3:9" ht="25.5" customHeight="1">
      <c r="C178" s="1"/>
      <c r="D178" s="1"/>
      <c r="E178" s="1"/>
      <c r="F178" s="1"/>
      <c r="G178" s="1"/>
      <c r="H178" s="1"/>
      <c r="I178" s="1"/>
    </row>
    <row r="179" spans="3:9" ht="25.5" customHeight="1">
      <c r="C179" s="1"/>
      <c r="D179" s="1"/>
      <c r="E179" s="1"/>
      <c r="F179" s="1"/>
      <c r="G179" s="1"/>
      <c r="H179" s="1"/>
      <c r="I179" s="1"/>
    </row>
    <row r="180" spans="3:9" ht="25.5" customHeight="1">
      <c r="C180" s="1"/>
      <c r="D180" s="1"/>
      <c r="E180" s="1"/>
      <c r="F180" s="1"/>
      <c r="G180" s="1"/>
      <c r="H180" s="1"/>
      <c r="I180" s="1"/>
    </row>
    <row r="181" spans="3:9" ht="25.5" customHeight="1">
      <c r="C181" s="1"/>
      <c r="D181" s="1"/>
      <c r="E181" s="1"/>
      <c r="F181" s="1"/>
      <c r="G181" s="1"/>
      <c r="H181" s="1"/>
      <c r="I181" s="1"/>
    </row>
    <row r="182" spans="3:9" ht="25.5" customHeight="1">
      <c r="C182" s="1"/>
      <c r="D182" s="1"/>
      <c r="E182" s="1"/>
      <c r="F182" s="1"/>
      <c r="G182" s="1"/>
      <c r="H182" s="1"/>
      <c r="I182" s="1"/>
    </row>
    <row r="183" spans="3:9" ht="25.5" customHeight="1">
      <c r="C183" s="1"/>
      <c r="D183" s="1"/>
      <c r="E183" s="1"/>
      <c r="F183" s="1"/>
      <c r="G183" s="1"/>
      <c r="H183" s="1"/>
      <c r="I183" s="1"/>
    </row>
    <row r="184" spans="3:9" ht="25.5" customHeight="1">
      <c r="C184" s="1"/>
      <c r="D184" s="1"/>
      <c r="E184" s="1"/>
      <c r="F184" s="1"/>
      <c r="G184" s="1"/>
      <c r="H184" s="1"/>
      <c r="I184" s="1"/>
    </row>
    <row r="185" spans="3:9" ht="25.5" customHeight="1">
      <c r="C185" s="1"/>
      <c r="D185" s="1"/>
      <c r="E185" s="1"/>
      <c r="F185" s="1"/>
      <c r="G185" s="1"/>
      <c r="H185" s="1"/>
      <c r="I185" s="1"/>
    </row>
    <row r="186" spans="3:9" ht="25.5" customHeight="1">
      <c r="C186" s="1"/>
      <c r="D186" s="1"/>
      <c r="E186" s="1"/>
      <c r="F186" s="1"/>
      <c r="G186" s="1"/>
      <c r="H186" s="1"/>
      <c r="I186" s="1"/>
    </row>
    <row r="187" spans="3:9" ht="25.5" customHeight="1">
      <c r="C187" s="1"/>
      <c r="D187" s="1"/>
      <c r="E187" s="1"/>
      <c r="F187" s="1"/>
      <c r="G187" s="1"/>
      <c r="H187" s="1"/>
      <c r="I187" s="1"/>
    </row>
    <row r="188" spans="3:9" ht="25.5" customHeight="1">
      <c r="C188" s="1"/>
      <c r="D188" s="1"/>
      <c r="E188" s="1"/>
      <c r="F188" s="1"/>
      <c r="G188" s="1"/>
      <c r="H188" s="1"/>
      <c r="I188" s="1"/>
    </row>
    <row r="189" spans="3:9" ht="25.5" customHeight="1">
      <c r="C189" s="1"/>
      <c r="D189" s="1"/>
      <c r="E189" s="1"/>
      <c r="F189" s="1"/>
      <c r="G189" s="1"/>
      <c r="H189" s="1"/>
      <c r="I189" s="1"/>
    </row>
    <row r="190" spans="3:9" ht="25.5" customHeight="1">
      <c r="C190" s="1"/>
      <c r="D190" s="1"/>
      <c r="E190" s="1"/>
      <c r="F190" s="1"/>
      <c r="G190" s="1"/>
      <c r="H190" s="1"/>
      <c r="I190" s="1"/>
    </row>
    <row r="191" spans="3:9" ht="25.5" customHeight="1">
      <c r="C191" s="1"/>
      <c r="D191" s="1"/>
      <c r="E191" s="1"/>
      <c r="F191" s="1"/>
      <c r="G191" s="1"/>
      <c r="H191" s="1"/>
      <c r="I191" s="1"/>
    </row>
    <row r="192" spans="3:9" ht="25.5" customHeight="1">
      <c r="C192" s="1"/>
      <c r="D192" s="1"/>
      <c r="E192" s="1"/>
      <c r="F192" s="1"/>
      <c r="G192" s="1"/>
      <c r="H192" s="1"/>
      <c r="I192" s="1"/>
    </row>
    <row r="193" spans="3:9" ht="25.5" customHeight="1">
      <c r="C193" s="1"/>
      <c r="D193" s="1"/>
      <c r="E193" s="1"/>
      <c r="F193" s="1"/>
      <c r="G193" s="1"/>
      <c r="H193" s="1"/>
      <c r="I193" s="1"/>
    </row>
    <row r="194" spans="3:9" ht="25.5" customHeight="1">
      <c r="C194" s="1"/>
      <c r="D194" s="1"/>
      <c r="E194" s="1"/>
      <c r="F194" s="1"/>
      <c r="G194" s="1"/>
      <c r="H194" s="1"/>
      <c r="I194" s="1"/>
    </row>
    <row r="195" spans="3:9" ht="25.5" customHeight="1">
      <c r="C195" s="1"/>
      <c r="D195" s="1"/>
      <c r="E195" s="1"/>
      <c r="F195" s="1"/>
      <c r="G195" s="1"/>
      <c r="H195" s="1"/>
      <c r="I195" s="1"/>
    </row>
    <row r="196" spans="3:9" ht="25.5" customHeight="1">
      <c r="C196" s="1"/>
      <c r="D196" s="1"/>
      <c r="E196" s="1"/>
      <c r="F196" s="1"/>
      <c r="G196" s="1"/>
      <c r="H196" s="1"/>
      <c r="I196" s="1"/>
    </row>
    <row r="197" spans="3:9" ht="25.5" customHeight="1">
      <c r="C197" s="1"/>
      <c r="D197" s="1"/>
      <c r="E197" s="1"/>
      <c r="F197" s="1"/>
      <c r="G197" s="1"/>
      <c r="H197" s="1"/>
      <c r="I197" s="1"/>
    </row>
    <row r="198" spans="3:9" ht="25.5" customHeight="1">
      <c r="C198" s="1"/>
      <c r="D198" s="1"/>
      <c r="E198" s="1"/>
      <c r="F198" s="1"/>
      <c r="G198" s="1"/>
      <c r="H198" s="1"/>
      <c r="I198" s="1"/>
    </row>
    <row r="199" spans="3:9" ht="25.5" customHeight="1">
      <c r="C199" s="1"/>
      <c r="D199" s="1"/>
      <c r="E199" s="1"/>
      <c r="F199" s="1"/>
      <c r="G199" s="1"/>
      <c r="H199" s="1"/>
      <c r="I199" s="1"/>
    </row>
    <row r="200" spans="3:9" ht="25.5" customHeight="1">
      <c r="C200" s="1"/>
      <c r="D200" s="1"/>
      <c r="E200" s="1"/>
      <c r="F200" s="1"/>
      <c r="G200" s="1"/>
      <c r="H200" s="1"/>
      <c r="I200" s="1"/>
    </row>
    <row r="201" spans="3:9" ht="25.5" customHeight="1">
      <c r="C201" s="1"/>
      <c r="D201" s="1"/>
      <c r="E201" s="1"/>
      <c r="F201" s="1"/>
      <c r="G201" s="1"/>
      <c r="H201" s="1"/>
      <c r="I201" s="1"/>
    </row>
    <row r="202" spans="3:9" ht="25.5" customHeight="1">
      <c r="C202" s="1"/>
      <c r="D202" s="1"/>
      <c r="E202" s="1"/>
      <c r="F202" s="1"/>
      <c r="G202" s="1"/>
      <c r="H202" s="1"/>
      <c r="I202" s="1"/>
    </row>
    <row r="203" spans="3:9" ht="25.5" customHeight="1">
      <c r="C203" s="1"/>
      <c r="D203" s="1"/>
      <c r="E203" s="1"/>
      <c r="F203" s="1"/>
      <c r="G203" s="1"/>
      <c r="H203" s="1"/>
      <c r="I203" s="1"/>
    </row>
    <row r="204" spans="3:9" ht="25.5" customHeight="1">
      <c r="C204" s="1"/>
      <c r="D204" s="1"/>
      <c r="E204" s="1"/>
      <c r="F204" s="1"/>
      <c r="G204" s="1"/>
      <c r="H204" s="1"/>
      <c r="I204" s="1"/>
    </row>
    <row r="205" spans="3:9" ht="25.5" customHeight="1">
      <c r="C205" s="1"/>
      <c r="D205" s="1"/>
      <c r="E205" s="1"/>
      <c r="F205" s="1"/>
      <c r="G205" s="1"/>
      <c r="H205" s="1"/>
      <c r="I205" s="1"/>
    </row>
    <row r="206" spans="3:9" ht="25.5" customHeight="1">
      <c r="C206" s="1"/>
      <c r="D206" s="1"/>
      <c r="E206" s="1"/>
      <c r="F206" s="1"/>
      <c r="G206" s="1"/>
      <c r="H206" s="1"/>
      <c r="I206" s="1"/>
    </row>
    <row r="207" spans="3:9" ht="25.5" customHeight="1">
      <c r="C207" s="1"/>
      <c r="D207" s="1"/>
      <c r="E207" s="1"/>
      <c r="F207" s="1"/>
      <c r="G207" s="1"/>
      <c r="H207" s="1"/>
      <c r="I207" s="1"/>
    </row>
    <row r="208" spans="3:9" ht="25.5" customHeight="1">
      <c r="C208" s="1"/>
      <c r="D208" s="1"/>
      <c r="E208" s="1"/>
      <c r="F208" s="1"/>
      <c r="G208" s="1"/>
      <c r="H208" s="1"/>
      <c r="I208" s="1"/>
    </row>
    <row r="209" spans="3:9" ht="25.5" customHeight="1">
      <c r="C209" s="1"/>
      <c r="D209" s="1"/>
      <c r="E209" s="1"/>
      <c r="F209" s="1"/>
      <c r="G209" s="1"/>
      <c r="H209" s="1"/>
      <c r="I209" s="1"/>
    </row>
    <row r="210" spans="3:9" ht="25.5" customHeight="1">
      <c r="C210" s="1"/>
      <c r="D210" s="1"/>
      <c r="E210" s="1"/>
      <c r="F210" s="1"/>
      <c r="G210" s="1"/>
      <c r="H210" s="1"/>
      <c r="I210" s="1"/>
    </row>
    <row r="211" spans="3:9" ht="25.5" customHeight="1">
      <c r="C211" s="1"/>
      <c r="D211" s="1"/>
      <c r="E211" s="1"/>
      <c r="F211" s="1"/>
      <c r="G211" s="1"/>
      <c r="H211" s="1"/>
      <c r="I211" s="1"/>
    </row>
    <row r="212" spans="3:9" ht="25.5" customHeight="1">
      <c r="C212" s="1"/>
      <c r="D212" s="1"/>
      <c r="E212" s="1"/>
      <c r="F212" s="1"/>
      <c r="G212" s="1"/>
      <c r="H212" s="1"/>
      <c r="I212" s="1"/>
    </row>
    <row r="213" spans="3:9" ht="25.5" customHeight="1">
      <c r="C213" s="1"/>
      <c r="D213" s="1"/>
      <c r="E213" s="1"/>
      <c r="F213" s="1"/>
      <c r="G213" s="1"/>
      <c r="H213" s="1"/>
      <c r="I213" s="1"/>
    </row>
    <row r="214" spans="3:9" ht="25.5" customHeight="1">
      <c r="C214" s="1"/>
      <c r="D214" s="1"/>
      <c r="E214" s="1"/>
      <c r="F214" s="1"/>
      <c r="G214" s="1"/>
      <c r="H214" s="1"/>
      <c r="I214" s="1"/>
    </row>
    <row r="215" spans="3:9" ht="25.5" customHeight="1">
      <c r="C215" s="1"/>
      <c r="D215" s="1"/>
      <c r="E215" s="1"/>
      <c r="F215" s="1"/>
      <c r="G215" s="1"/>
      <c r="H215" s="1"/>
      <c r="I215" s="1"/>
    </row>
    <row r="216" spans="3:9" ht="25.5" customHeight="1">
      <c r="C216" s="1"/>
      <c r="D216" s="1"/>
      <c r="E216" s="1"/>
      <c r="F216" s="1"/>
      <c r="G216" s="1"/>
      <c r="H216" s="1"/>
      <c r="I216" s="1"/>
    </row>
    <row r="217" spans="3:9" ht="25.5" customHeight="1">
      <c r="C217" s="1"/>
      <c r="D217" s="1"/>
      <c r="E217" s="1"/>
      <c r="F217" s="1"/>
      <c r="G217" s="1"/>
      <c r="H217" s="1"/>
      <c r="I217" s="1"/>
    </row>
    <row r="218" spans="3:9" ht="25.5" customHeight="1">
      <c r="C218" s="1"/>
      <c r="D218" s="1"/>
      <c r="E218" s="1"/>
      <c r="F218" s="1"/>
      <c r="G218" s="1"/>
      <c r="H218" s="1"/>
      <c r="I218" s="1"/>
    </row>
    <row r="219" spans="3:9" ht="25.5" customHeight="1">
      <c r="C219" s="1"/>
      <c r="D219" s="1"/>
      <c r="E219" s="1"/>
      <c r="F219" s="1"/>
      <c r="G219" s="1"/>
      <c r="H219" s="1"/>
      <c r="I219" s="1"/>
    </row>
    <row r="220" spans="3:9" ht="25.5" customHeight="1">
      <c r="C220" s="1"/>
      <c r="D220" s="1"/>
      <c r="E220" s="1"/>
      <c r="F220" s="1"/>
      <c r="G220" s="1"/>
      <c r="H220" s="1"/>
      <c r="I220" s="1"/>
    </row>
    <row r="221" spans="3:9" ht="25.5" customHeight="1">
      <c r="C221" s="1"/>
      <c r="D221" s="1"/>
      <c r="E221" s="1"/>
      <c r="F221" s="1"/>
      <c r="G221" s="1"/>
      <c r="H221" s="1"/>
      <c r="I221" s="1"/>
    </row>
    <row r="222" spans="3:9" ht="25.5" customHeight="1">
      <c r="C222" s="1"/>
      <c r="D222" s="1"/>
      <c r="E222" s="1"/>
      <c r="F222" s="1"/>
      <c r="G222" s="1"/>
      <c r="H222" s="1"/>
      <c r="I222" s="1"/>
    </row>
    <row r="223" spans="3:9" ht="25.5" customHeight="1">
      <c r="C223" s="1"/>
      <c r="D223" s="1"/>
      <c r="E223" s="1"/>
      <c r="F223" s="1"/>
      <c r="G223" s="1"/>
      <c r="H223" s="1"/>
      <c r="I223" s="1"/>
    </row>
    <row r="224" spans="3:9" ht="25.5" customHeight="1">
      <c r="C224" s="1"/>
      <c r="D224" s="1"/>
      <c r="E224" s="1"/>
      <c r="F224" s="1"/>
      <c r="G224" s="1"/>
      <c r="H224" s="1"/>
      <c r="I224" s="1"/>
    </row>
    <row r="225" spans="3:9" ht="25.5" customHeight="1">
      <c r="C225" s="1"/>
      <c r="D225" s="1"/>
      <c r="E225" s="1"/>
      <c r="F225" s="1"/>
      <c r="G225" s="1"/>
      <c r="H225" s="1"/>
      <c r="I225" s="1"/>
    </row>
    <row r="226" spans="3:9" ht="25.5" customHeight="1">
      <c r="C226" s="1"/>
      <c r="D226" s="1"/>
      <c r="E226" s="1"/>
      <c r="F226" s="1"/>
      <c r="G226" s="1"/>
      <c r="H226" s="1"/>
      <c r="I226" s="1"/>
    </row>
    <row r="227" spans="3:9" ht="25.5" customHeight="1">
      <c r="C227" s="1"/>
      <c r="D227" s="1"/>
      <c r="E227" s="1"/>
      <c r="F227" s="1"/>
      <c r="G227" s="1"/>
      <c r="H227" s="1"/>
      <c r="I227" s="1"/>
    </row>
    <row r="228" spans="3:9" ht="25.5" customHeight="1">
      <c r="C228" s="1"/>
      <c r="D228" s="1"/>
      <c r="E228" s="1"/>
      <c r="F228" s="1"/>
      <c r="G228" s="1"/>
      <c r="H228" s="1"/>
      <c r="I228" s="1"/>
    </row>
    <row r="229" spans="3:9" ht="25.5" customHeight="1">
      <c r="C229" s="1"/>
      <c r="D229" s="1"/>
      <c r="E229" s="1"/>
      <c r="F229" s="1"/>
      <c r="G229" s="1"/>
      <c r="H229" s="1"/>
      <c r="I229" s="1"/>
    </row>
    <row r="230" spans="3:9" ht="25.5" customHeight="1">
      <c r="C230" s="1"/>
      <c r="D230" s="1"/>
      <c r="E230" s="1"/>
      <c r="F230" s="1"/>
      <c r="G230" s="1"/>
      <c r="H230" s="1"/>
      <c r="I230" s="1"/>
    </row>
    <row r="231" spans="3:9" ht="25.5" customHeight="1">
      <c r="C231" s="1"/>
      <c r="D231" s="1"/>
      <c r="E231" s="1"/>
      <c r="F231" s="1"/>
      <c r="G231" s="1"/>
      <c r="H231" s="1"/>
      <c r="I231" s="1"/>
    </row>
    <row r="232" spans="3:9" ht="25.5" customHeight="1">
      <c r="C232" s="1"/>
      <c r="D232" s="1"/>
      <c r="E232" s="1"/>
      <c r="F232" s="1"/>
      <c r="G232" s="1"/>
      <c r="H232" s="1"/>
      <c r="I232" s="1"/>
    </row>
    <row r="233" spans="3:9" ht="25.5" customHeight="1">
      <c r="C233" s="1"/>
      <c r="D233" s="1"/>
      <c r="E233" s="1"/>
      <c r="F233" s="1"/>
      <c r="G233" s="1"/>
      <c r="H233" s="1"/>
      <c r="I233" s="1"/>
    </row>
    <row r="234" spans="3:9" ht="25.5" customHeight="1">
      <c r="C234" s="1"/>
      <c r="D234" s="1"/>
      <c r="E234" s="1"/>
      <c r="F234" s="1"/>
      <c r="G234" s="1"/>
      <c r="H234" s="1"/>
      <c r="I234" s="1"/>
    </row>
    <row r="235" spans="3:9" ht="25.5" customHeight="1">
      <c r="C235" s="1"/>
      <c r="D235" s="1"/>
      <c r="E235" s="1"/>
      <c r="F235" s="1"/>
      <c r="G235" s="1"/>
      <c r="H235" s="1"/>
      <c r="I235" s="1"/>
    </row>
    <row r="236" spans="3:9" ht="25.5" customHeight="1">
      <c r="C236" s="1"/>
      <c r="D236" s="1"/>
      <c r="E236" s="1"/>
      <c r="F236" s="1"/>
      <c r="G236" s="1"/>
      <c r="H236" s="1"/>
      <c r="I236" s="1"/>
    </row>
    <row r="237" spans="3:9" ht="25.5" customHeight="1">
      <c r="C237" s="1"/>
      <c r="D237" s="1"/>
      <c r="E237" s="1"/>
      <c r="F237" s="1"/>
      <c r="G237" s="1"/>
      <c r="H237" s="1"/>
      <c r="I237" s="1"/>
    </row>
    <row r="238" spans="3:9" ht="25.5" customHeight="1">
      <c r="C238" s="1"/>
      <c r="D238" s="1"/>
      <c r="E238" s="1"/>
      <c r="F238" s="1"/>
      <c r="G238" s="1"/>
      <c r="H238" s="1"/>
      <c r="I238" s="1"/>
    </row>
    <row r="239" spans="3:9" ht="25.5" customHeight="1">
      <c r="C239" s="1"/>
      <c r="D239" s="1"/>
      <c r="E239" s="1"/>
      <c r="F239" s="1"/>
      <c r="G239" s="1"/>
      <c r="H239" s="1"/>
      <c r="I239" s="1"/>
    </row>
    <row r="240" spans="3:9" ht="25.5" customHeight="1">
      <c r="C240" s="1"/>
      <c r="D240" s="1"/>
      <c r="E240" s="1"/>
      <c r="F240" s="1"/>
      <c r="G240" s="1"/>
      <c r="H240" s="1"/>
      <c r="I240" s="1"/>
    </row>
    <row r="241" spans="3:9" ht="25.5" customHeight="1">
      <c r="C241" s="1"/>
      <c r="D241" s="1"/>
      <c r="E241" s="1"/>
      <c r="F241" s="1"/>
      <c r="G241" s="1"/>
      <c r="H241" s="1"/>
      <c r="I241" s="1"/>
    </row>
    <row r="242" spans="3:9" ht="25.5" customHeight="1">
      <c r="C242" s="1"/>
      <c r="D242" s="1"/>
      <c r="E242" s="1"/>
      <c r="F242" s="1"/>
      <c r="G242" s="1"/>
      <c r="H242" s="1"/>
      <c r="I242" s="1"/>
    </row>
    <row r="243" spans="3:9" ht="25.5" customHeight="1">
      <c r="C243" s="1"/>
      <c r="D243" s="1"/>
      <c r="E243" s="1"/>
      <c r="F243" s="1"/>
      <c r="G243" s="1"/>
      <c r="H243" s="1"/>
      <c r="I243" s="1"/>
    </row>
    <row r="244" spans="3:9" ht="25.5" customHeight="1">
      <c r="C244" s="1"/>
      <c r="D244" s="1"/>
      <c r="E244" s="1"/>
      <c r="F244" s="1"/>
      <c r="G244" s="1"/>
      <c r="H244" s="1"/>
      <c r="I244" s="1"/>
    </row>
    <row r="245" spans="3:9" ht="25.5" customHeight="1">
      <c r="C245" s="1"/>
      <c r="D245" s="1"/>
      <c r="E245" s="1"/>
      <c r="F245" s="1"/>
      <c r="G245" s="1"/>
      <c r="H245" s="1"/>
      <c r="I245" s="1"/>
    </row>
    <row r="246" spans="3:9" ht="25.5" customHeight="1">
      <c r="C246" s="1"/>
      <c r="D246" s="1"/>
      <c r="E246" s="1"/>
      <c r="F246" s="1"/>
      <c r="G246" s="1"/>
      <c r="H246" s="1"/>
      <c r="I246" s="1"/>
    </row>
    <row r="247" spans="3:9" ht="25.5" customHeight="1">
      <c r="C247" s="1"/>
      <c r="D247" s="1"/>
      <c r="E247" s="1"/>
      <c r="F247" s="1"/>
      <c r="G247" s="1"/>
      <c r="H247" s="1"/>
      <c r="I247" s="1"/>
    </row>
    <row r="248" spans="3:9" ht="25.5" customHeight="1">
      <c r="C248" s="1"/>
      <c r="D248" s="1"/>
      <c r="E248" s="1"/>
      <c r="F248" s="1"/>
      <c r="G248" s="1"/>
      <c r="H248" s="1"/>
      <c r="I248" s="1"/>
    </row>
    <row r="249" spans="3:9" ht="25.5" customHeight="1">
      <c r="C249" s="1"/>
      <c r="D249" s="1"/>
      <c r="E249" s="1"/>
      <c r="F249" s="1"/>
      <c r="G249" s="1"/>
      <c r="H249" s="1"/>
      <c r="I249" s="1"/>
    </row>
    <row r="250" spans="3:9" ht="25.5" customHeight="1">
      <c r="C250" s="1"/>
      <c r="D250" s="1"/>
      <c r="E250" s="1"/>
      <c r="F250" s="1"/>
      <c r="G250" s="1"/>
      <c r="H250" s="1"/>
      <c r="I250" s="1"/>
    </row>
    <row r="251" spans="3:9" ht="25.5" customHeight="1">
      <c r="C251" s="1"/>
      <c r="D251" s="1"/>
      <c r="E251" s="1"/>
      <c r="F251" s="1"/>
      <c r="G251" s="1"/>
      <c r="H251" s="1"/>
      <c r="I251" s="1"/>
    </row>
    <row r="252" spans="3:9" ht="25.5" customHeight="1">
      <c r="C252" s="1"/>
      <c r="D252" s="1"/>
      <c r="E252" s="1"/>
      <c r="F252" s="1"/>
      <c r="G252" s="1"/>
      <c r="H252" s="1"/>
      <c r="I252" s="1"/>
    </row>
    <row r="253" spans="3:9" ht="25.5" customHeight="1">
      <c r="C253" s="1"/>
      <c r="D253" s="1"/>
      <c r="E253" s="1"/>
      <c r="F253" s="1"/>
      <c r="G253" s="1"/>
      <c r="H253" s="1"/>
      <c r="I253" s="1"/>
    </row>
    <row r="254" spans="3:9" ht="25.5" customHeight="1">
      <c r="C254" s="1"/>
      <c r="D254" s="1"/>
      <c r="E254" s="1"/>
      <c r="F254" s="1"/>
      <c r="G254" s="1"/>
      <c r="H254" s="1"/>
      <c r="I254" s="1"/>
    </row>
    <row r="255" spans="3:9" ht="25.5" customHeight="1">
      <c r="C255" s="1"/>
      <c r="D255" s="1"/>
      <c r="E255" s="1"/>
      <c r="F255" s="1"/>
      <c r="G255" s="1"/>
      <c r="H255" s="1"/>
      <c r="I255" s="1"/>
    </row>
    <row r="256" spans="3:9" ht="25.5" customHeight="1">
      <c r="C256" s="1"/>
      <c r="D256" s="1"/>
      <c r="E256" s="1"/>
      <c r="F256" s="1"/>
      <c r="G256" s="1"/>
      <c r="H256" s="1"/>
      <c r="I256" s="1"/>
    </row>
    <row r="257" spans="3:9" ht="25.5" customHeight="1">
      <c r="C257" s="1"/>
      <c r="D257" s="1"/>
      <c r="E257" s="1"/>
      <c r="F257" s="1"/>
      <c r="G257" s="1"/>
      <c r="H257" s="1"/>
      <c r="I257" s="1"/>
    </row>
    <row r="258" spans="3:9" ht="25.5" customHeight="1">
      <c r="C258" s="1"/>
      <c r="D258" s="1"/>
      <c r="E258" s="1"/>
      <c r="F258" s="1"/>
      <c r="G258" s="1"/>
      <c r="H258" s="1"/>
      <c r="I258" s="1"/>
    </row>
    <row r="259" spans="3:9" ht="25.5" customHeight="1">
      <c r="C259" s="1"/>
      <c r="D259" s="1"/>
      <c r="E259" s="1"/>
      <c r="F259" s="1"/>
      <c r="G259" s="1"/>
      <c r="H259" s="1"/>
      <c r="I259" s="1"/>
    </row>
    <row r="260" spans="3:9" ht="25.5" customHeight="1">
      <c r="C260" s="1"/>
      <c r="D260" s="1"/>
      <c r="E260" s="1"/>
      <c r="F260" s="1"/>
      <c r="G260" s="1"/>
      <c r="H260" s="1"/>
      <c r="I260" s="1"/>
    </row>
    <row r="261" spans="3:9" ht="25.5" customHeight="1">
      <c r="C261" s="1"/>
      <c r="D261" s="1"/>
      <c r="E261" s="1"/>
      <c r="F261" s="1"/>
      <c r="G261" s="1"/>
      <c r="H261" s="1"/>
      <c r="I261" s="1"/>
    </row>
    <row r="262" spans="3:9" ht="25.5" customHeight="1">
      <c r="C262" s="1"/>
      <c r="D262" s="1"/>
      <c r="E262" s="1"/>
      <c r="F262" s="1"/>
      <c r="G262" s="1"/>
      <c r="H262" s="1"/>
      <c r="I262" s="1"/>
    </row>
    <row r="263" spans="3:9" ht="25.5" customHeight="1">
      <c r="C263" s="1"/>
      <c r="D263" s="1"/>
      <c r="E263" s="1"/>
      <c r="F263" s="1"/>
      <c r="G263" s="1"/>
      <c r="H263" s="1"/>
      <c r="I263" s="1"/>
    </row>
    <row r="264" spans="3:9" ht="25.5" customHeight="1">
      <c r="C264" s="1"/>
      <c r="D264" s="1"/>
      <c r="E264" s="1"/>
      <c r="F264" s="1"/>
      <c r="G264" s="1"/>
      <c r="H264" s="1"/>
      <c r="I264" s="1"/>
    </row>
    <row r="265" spans="3:9" ht="25.5" customHeight="1">
      <c r="C265" s="1"/>
      <c r="D265" s="1"/>
      <c r="E265" s="1"/>
      <c r="F265" s="1"/>
      <c r="G265" s="1"/>
      <c r="H265" s="1"/>
      <c r="I265" s="1"/>
    </row>
  </sheetData>
  <mergeCells count="7">
    <mergeCell ref="C3:K3"/>
    <mergeCell ref="C4:K4"/>
    <mergeCell ref="C5:J5"/>
    <mergeCell ref="D7:E7"/>
    <mergeCell ref="F7:G7"/>
    <mergeCell ref="H7:I7"/>
    <mergeCell ref="J7:K7"/>
  </mergeCells>
  <printOptions horizontalCentered="1"/>
  <pageMargins left="0" right="0" top="0.35433070866141736" bottom="0.35433070866141736" header="0.2755905511811024" footer="0.2362204724409449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2"/>
  <sheetViews>
    <sheetView workbookViewId="0" topLeftCell="D133">
      <selection activeCell="O145" sqref="O145"/>
    </sheetView>
  </sheetViews>
  <sheetFormatPr defaultColWidth="9.00390625" defaultRowHeight="12.75"/>
  <cols>
    <col min="1" max="1" width="8.00390625" style="41" customWidth="1"/>
    <col min="2" max="2" width="5.75390625" style="38" customWidth="1"/>
    <col min="3" max="3" width="67.125" style="38" customWidth="1"/>
    <col min="4" max="4" width="10.625" style="128" customWidth="1"/>
    <col min="5" max="5" width="9.75390625" style="39" customWidth="1"/>
    <col min="6" max="6" width="9.375" style="38" customWidth="1"/>
    <col min="7" max="8" width="9.125" style="38" customWidth="1"/>
    <col min="9" max="9" width="9.625" style="38" customWidth="1"/>
    <col min="10" max="10" width="9.375" style="38" customWidth="1"/>
    <col min="11" max="11" width="10.125" style="38" customWidth="1"/>
    <col min="12" max="12" width="9.875" style="38" customWidth="1"/>
    <col min="13" max="13" width="9.375" style="38" customWidth="1"/>
    <col min="14" max="14" width="9.75390625" style="40" customWidth="1"/>
    <col min="15" max="15" width="9.875" style="38" customWidth="1"/>
    <col min="16" max="16384" width="9.125" style="38" customWidth="1"/>
  </cols>
  <sheetData>
    <row r="1" ht="12.75">
      <c r="A1" s="37" t="s">
        <v>50</v>
      </c>
    </row>
    <row r="2" ht="10.5" customHeight="1"/>
    <row r="3" spans="1:15" ht="15.75" customHeight="1">
      <c r="A3" s="425" t="s">
        <v>16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</row>
    <row r="4" spans="1:15" ht="12.75" customHeight="1">
      <c r="A4" s="436"/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</row>
    <row r="5" spans="13:15" ht="11.25" customHeight="1" thickBot="1">
      <c r="M5" s="42"/>
      <c r="N5" s="43"/>
      <c r="O5" s="43" t="s">
        <v>51</v>
      </c>
    </row>
    <row r="6" spans="1:15" s="44" customFormat="1" ht="13.5" thickTop="1">
      <c r="A6" s="427" t="s">
        <v>228</v>
      </c>
      <c r="B6" s="428"/>
      <c r="C6" s="428"/>
      <c r="D6" s="429"/>
      <c r="E6" s="374" t="s">
        <v>69</v>
      </c>
      <c r="F6" s="377" t="s">
        <v>229</v>
      </c>
      <c r="G6" s="77" t="s">
        <v>230</v>
      </c>
      <c r="H6" s="78"/>
      <c r="I6" s="78"/>
      <c r="J6" s="79"/>
      <c r="K6" s="79"/>
      <c r="L6" s="77" t="s">
        <v>143</v>
      </c>
      <c r="M6" s="78"/>
      <c r="N6" s="80" t="s">
        <v>52</v>
      </c>
      <c r="O6" s="81"/>
    </row>
    <row r="7" spans="1:15" s="44" customFormat="1" ht="12.75">
      <c r="A7" s="430"/>
      <c r="B7" s="431"/>
      <c r="C7" s="431"/>
      <c r="D7" s="432"/>
      <c r="E7" s="375"/>
      <c r="F7" s="378"/>
      <c r="G7" s="82" t="s">
        <v>269</v>
      </c>
      <c r="H7" s="82" t="s">
        <v>231</v>
      </c>
      <c r="I7" s="82" t="s">
        <v>232</v>
      </c>
      <c r="J7" s="82" t="s">
        <v>233</v>
      </c>
      <c r="K7" s="82" t="s">
        <v>234</v>
      </c>
      <c r="L7" s="416" t="s">
        <v>224</v>
      </c>
      <c r="M7" s="416" t="s">
        <v>205</v>
      </c>
      <c r="N7" s="83" t="s">
        <v>53</v>
      </c>
      <c r="O7" s="84" t="s">
        <v>209</v>
      </c>
    </row>
    <row r="8" spans="1:15" s="44" customFormat="1" ht="13.5" thickBot="1">
      <c r="A8" s="433"/>
      <c r="B8" s="434"/>
      <c r="C8" s="434"/>
      <c r="D8" s="435"/>
      <c r="E8" s="376"/>
      <c r="F8" s="379"/>
      <c r="G8" s="85" t="s">
        <v>235</v>
      </c>
      <c r="H8" s="85" t="s">
        <v>236</v>
      </c>
      <c r="I8" s="85" t="s">
        <v>237</v>
      </c>
      <c r="J8" s="85" t="s">
        <v>238</v>
      </c>
      <c r="K8" s="85" t="s">
        <v>239</v>
      </c>
      <c r="L8" s="417"/>
      <c r="M8" s="417"/>
      <c r="N8" s="86"/>
      <c r="O8" s="87"/>
    </row>
    <row r="9" spans="1:15" s="44" customFormat="1" ht="13.5" thickTop="1">
      <c r="A9" s="95" t="s">
        <v>170</v>
      </c>
      <c r="B9" s="418" t="s">
        <v>240</v>
      </c>
      <c r="C9" s="419"/>
      <c r="D9" s="129" t="s">
        <v>149</v>
      </c>
      <c r="E9" s="96">
        <v>720</v>
      </c>
      <c r="F9" s="91">
        <f aca="true" t="shared" si="0" ref="F9:F58">SUM(G9:O9)</f>
        <v>143660</v>
      </c>
      <c r="G9" s="92"/>
      <c r="H9" s="92"/>
      <c r="I9" s="92">
        <v>60660</v>
      </c>
      <c r="J9" s="92">
        <v>33000</v>
      </c>
      <c r="K9" s="92"/>
      <c r="L9" s="92"/>
      <c r="M9" s="93">
        <v>50000</v>
      </c>
      <c r="N9" s="91"/>
      <c r="O9" s="94"/>
    </row>
    <row r="10" spans="1:15" s="44" customFormat="1" ht="12.75">
      <c r="A10" s="95"/>
      <c r="B10" s="252"/>
      <c r="C10" s="253"/>
      <c r="D10" s="129" t="s">
        <v>27</v>
      </c>
      <c r="E10" s="96">
        <v>720</v>
      </c>
      <c r="F10" s="91">
        <f t="shared" si="0"/>
        <v>143660</v>
      </c>
      <c r="G10" s="92"/>
      <c r="H10" s="92"/>
      <c r="I10" s="92">
        <v>60660</v>
      </c>
      <c r="J10" s="92">
        <v>33000</v>
      </c>
      <c r="K10" s="92"/>
      <c r="L10" s="92"/>
      <c r="M10" s="93">
        <v>50000</v>
      </c>
      <c r="N10" s="91"/>
      <c r="O10" s="94"/>
    </row>
    <row r="11" spans="1:15" s="44" customFormat="1" ht="12" customHeight="1">
      <c r="A11" s="97"/>
      <c r="B11" s="418" t="s">
        <v>62</v>
      </c>
      <c r="C11" s="419"/>
      <c r="D11" s="129" t="s">
        <v>149</v>
      </c>
      <c r="E11" s="90"/>
      <c r="F11" s="90">
        <f t="shared" si="0"/>
        <v>6840</v>
      </c>
      <c r="G11" s="92"/>
      <c r="H11" s="92"/>
      <c r="I11" s="92">
        <v>6840</v>
      </c>
      <c r="J11" s="92"/>
      <c r="K11" s="92"/>
      <c r="L11" s="92"/>
      <c r="M11" s="93"/>
      <c r="N11" s="91"/>
      <c r="O11" s="94"/>
    </row>
    <row r="12" spans="1:15" s="44" customFormat="1" ht="12" customHeight="1">
      <c r="A12" s="97"/>
      <c r="B12" s="252"/>
      <c r="C12" s="253"/>
      <c r="D12" s="129" t="s">
        <v>27</v>
      </c>
      <c r="E12" s="91"/>
      <c r="F12" s="90">
        <f t="shared" si="0"/>
        <v>6840</v>
      </c>
      <c r="G12" s="92"/>
      <c r="H12" s="92"/>
      <c r="I12" s="92">
        <v>6840</v>
      </c>
      <c r="J12" s="92"/>
      <c r="K12" s="92"/>
      <c r="L12" s="92"/>
      <c r="M12" s="93"/>
      <c r="N12" s="91"/>
      <c r="O12" s="94"/>
    </row>
    <row r="13" spans="1:15" s="44" customFormat="1" ht="12.75">
      <c r="A13" s="99" t="s">
        <v>101</v>
      </c>
      <c r="B13" s="418" t="s">
        <v>140</v>
      </c>
      <c r="C13" s="419"/>
      <c r="D13" s="129" t="s">
        <v>149</v>
      </c>
      <c r="E13" s="91"/>
      <c r="F13" s="90">
        <f t="shared" si="0"/>
        <v>8876</v>
      </c>
      <c r="G13" s="92"/>
      <c r="H13" s="92"/>
      <c r="I13" s="92">
        <v>8876</v>
      </c>
      <c r="J13" s="92"/>
      <c r="K13" s="92"/>
      <c r="L13" s="92"/>
      <c r="M13" s="93"/>
      <c r="N13" s="91"/>
      <c r="O13" s="94"/>
    </row>
    <row r="14" spans="1:15" s="44" customFormat="1" ht="12.75">
      <c r="A14" s="99"/>
      <c r="B14" s="249"/>
      <c r="C14" s="253"/>
      <c r="D14" s="129" t="s">
        <v>27</v>
      </c>
      <c r="E14" s="91"/>
      <c r="F14" s="90">
        <f t="shared" si="0"/>
        <v>8876</v>
      </c>
      <c r="G14" s="92"/>
      <c r="H14" s="92"/>
      <c r="I14" s="92">
        <v>8876</v>
      </c>
      <c r="J14" s="92"/>
      <c r="K14" s="92"/>
      <c r="L14" s="92"/>
      <c r="M14" s="93"/>
      <c r="N14" s="91"/>
      <c r="O14" s="94"/>
    </row>
    <row r="15" spans="1:15" s="44" customFormat="1" ht="12.75">
      <c r="A15" s="99" t="s">
        <v>18</v>
      </c>
      <c r="B15" s="420" t="s">
        <v>273</v>
      </c>
      <c r="C15" s="422"/>
      <c r="D15" s="129" t="s">
        <v>149</v>
      </c>
      <c r="E15" s="91"/>
      <c r="F15" s="90">
        <f t="shared" si="0"/>
        <v>14000</v>
      </c>
      <c r="G15" s="92"/>
      <c r="H15" s="92"/>
      <c r="I15" s="92">
        <v>14000</v>
      </c>
      <c r="J15" s="92"/>
      <c r="K15" s="92"/>
      <c r="L15" s="92"/>
      <c r="M15" s="93"/>
      <c r="N15" s="91"/>
      <c r="O15" s="94"/>
    </row>
    <row r="16" spans="1:15" s="44" customFormat="1" ht="12.75">
      <c r="A16" s="99"/>
      <c r="B16" s="249"/>
      <c r="C16" s="250"/>
      <c r="D16" s="129" t="s">
        <v>27</v>
      </c>
      <c r="E16" s="91"/>
      <c r="F16" s="90">
        <f t="shared" si="0"/>
        <v>14000</v>
      </c>
      <c r="G16" s="92"/>
      <c r="H16" s="92"/>
      <c r="I16" s="92">
        <v>14000</v>
      </c>
      <c r="J16" s="92"/>
      <c r="K16" s="92"/>
      <c r="L16" s="92"/>
      <c r="M16" s="93"/>
      <c r="N16" s="91"/>
      <c r="O16" s="94"/>
    </row>
    <row r="17" spans="1:15" s="44" customFormat="1" ht="12.75">
      <c r="A17" s="99" t="s">
        <v>100</v>
      </c>
      <c r="B17" s="418" t="s">
        <v>241</v>
      </c>
      <c r="C17" s="419"/>
      <c r="D17" s="129" t="s">
        <v>149</v>
      </c>
      <c r="E17" s="91">
        <v>3000</v>
      </c>
      <c r="F17" s="90">
        <f t="shared" si="0"/>
        <v>438967</v>
      </c>
      <c r="G17" s="92"/>
      <c r="H17" s="92"/>
      <c r="I17" s="92"/>
      <c r="J17" s="92">
        <v>9703</v>
      </c>
      <c r="K17" s="92"/>
      <c r="L17" s="92">
        <v>100515</v>
      </c>
      <c r="M17" s="93">
        <v>328749</v>
      </c>
      <c r="N17" s="90"/>
      <c r="O17" s="98"/>
    </row>
    <row r="18" spans="1:15" s="44" customFormat="1" ht="12.75">
      <c r="A18" s="99"/>
      <c r="B18" s="252"/>
      <c r="C18" s="253"/>
      <c r="D18" s="129" t="s">
        <v>27</v>
      </c>
      <c r="E18" s="91">
        <v>3000</v>
      </c>
      <c r="F18" s="90">
        <f t="shared" si="0"/>
        <v>438967</v>
      </c>
      <c r="G18" s="92"/>
      <c r="H18" s="92"/>
      <c r="I18" s="92"/>
      <c r="J18" s="92">
        <v>9703</v>
      </c>
      <c r="K18" s="92"/>
      <c r="L18" s="92">
        <v>100515</v>
      </c>
      <c r="M18" s="93">
        <v>328749</v>
      </c>
      <c r="N18" s="90"/>
      <c r="O18" s="98"/>
    </row>
    <row r="19" spans="1:15" s="44" customFormat="1" ht="12.75">
      <c r="A19" s="99" t="s">
        <v>160</v>
      </c>
      <c r="B19" s="418" t="s">
        <v>242</v>
      </c>
      <c r="C19" s="419"/>
      <c r="D19" s="129" t="s">
        <v>149</v>
      </c>
      <c r="E19" s="90">
        <v>1900</v>
      </c>
      <c r="F19" s="90">
        <f t="shared" si="0"/>
        <v>6460</v>
      </c>
      <c r="G19" s="92"/>
      <c r="H19" s="92"/>
      <c r="I19" s="92">
        <v>3480</v>
      </c>
      <c r="J19" s="92">
        <v>980</v>
      </c>
      <c r="K19" s="92"/>
      <c r="L19" s="92"/>
      <c r="M19" s="93">
        <v>2000</v>
      </c>
      <c r="N19" s="90"/>
      <c r="O19" s="98"/>
    </row>
    <row r="20" spans="1:15" s="44" customFormat="1" ht="12.75">
      <c r="A20" s="99"/>
      <c r="B20" s="252"/>
      <c r="C20" s="253"/>
      <c r="D20" s="129" t="s">
        <v>27</v>
      </c>
      <c r="E20" s="90">
        <v>1900</v>
      </c>
      <c r="F20" s="90">
        <f t="shared" si="0"/>
        <v>6460</v>
      </c>
      <c r="G20" s="92"/>
      <c r="H20" s="92"/>
      <c r="I20" s="92">
        <v>3480</v>
      </c>
      <c r="J20" s="92">
        <v>980</v>
      </c>
      <c r="K20" s="92"/>
      <c r="L20" s="92"/>
      <c r="M20" s="93">
        <v>2000</v>
      </c>
      <c r="N20" s="90"/>
      <c r="O20" s="98"/>
    </row>
    <row r="21" spans="1:15" s="44" customFormat="1" ht="12.75">
      <c r="A21" s="99" t="s">
        <v>99</v>
      </c>
      <c r="B21" s="418" t="s">
        <v>243</v>
      </c>
      <c r="C21" s="419"/>
      <c r="D21" s="129" t="s">
        <v>149</v>
      </c>
      <c r="E21" s="90"/>
      <c r="F21" s="90">
        <f t="shared" si="0"/>
        <v>37100</v>
      </c>
      <c r="G21" s="92"/>
      <c r="H21" s="92"/>
      <c r="I21" s="92">
        <v>30500</v>
      </c>
      <c r="J21" s="92">
        <v>6600</v>
      </c>
      <c r="K21" s="100"/>
      <c r="L21" s="100"/>
      <c r="M21" s="93"/>
      <c r="N21" s="90"/>
      <c r="O21" s="98"/>
    </row>
    <row r="22" spans="1:15" s="44" customFormat="1" ht="12.75">
      <c r="A22" s="99"/>
      <c r="B22" s="252"/>
      <c r="C22" s="253"/>
      <c r="D22" s="129" t="s">
        <v>27</v>
      </c>
      <c r="E22" s="90"/>
      <c r="F22" s="90">
        <f t="shared" si="0"/>
        <v>37100</v>
      </c>
      <c r="G22" s="92"/>
      <c r="H22" s="92"/>
      <c r="I22" s="92">
        <v>30500</v>
      </c>
      <c r="J22" s="92">
        <v>6600</v>
      </c>
      <c r="K22" s="100"/>
      <c r="L22" s="100"/>
      <c r="M22" s="93"/>
      <c r="N22" s="90"/>
      <c r="O22" s="98"/>
    </row>
    <row r="23" spans="1:15" s="44" customFormat="1" ht="12.75">
      <c r="A23" s="99"/>
      <c r="B23" s="418" t="s">
        <v>173</v>
      </c>
      <c r="C23" s="406"/>
      <c r="D23" s="129" t="s">
        <v>149</v>
      </c>
      <c r="E23" s="90"/>
      <c r="F23" s="90">
        <f t="shared" si="0"/>
        <v>10000</v>
      </c>
      <c r="G23" s="92"/>
      <c r="H23" s="92"/>
      <c r="I23" s="92">
        <v>10000</v>
      </c>
      <c r="J23" s="92"/>
      <c r="K23" s="100"/>
      <c r="L23" s="100"/>
      <c r="M23" s="93"/>
      <c r="N23" s="90"/>
      <c r="O23" s="98"/>
    </row>
    <row r="24" spans="1:15" s="44" customFormat="1" ht="12.75">
      <c r="A24" s="99"/>
      <c r="B24" s="252"/>
      <c r="C24" s="251"/>
      <c r="D24" s="129" t="s">
        <v>27</v>
      </c>
      <c r="E24" s="90"/>
      <c r="F24" s="90">
        <f t="shared" si="0"/>
        <v>10000</v>
      </c>
      <c r="G24" s="92"/>
      <c r="H24" s="92"/>
      <c r="I24" s="92">
        <v>10000</v>
      </c>
      <c r="J24" s="92"/>
      <c r="K24" s="100"/>
      <c r="L24" s="100"/>
      <c r="M24" s="93"/>
      <c r="N24" s="90"/>
      <c r="O24" s="98"/>
    </row>
    <row r="25" spans="1:15" s="44" customFormat="1" ht="12.75">
      <c r="A25" s="99" t="s">
        <v>98</v>
      </c>
      <c r="B25" s="418" t="s">
        <v>19</v>
      </c>
      <c r="C25" s="419"/>
      <c r="D25" s="129" t="s">
        <v>149</v>
      </c>
      <c r="E25" s="90"/>
      <c r="F25" s="90">
        <f t="shared" si="0"/>
        <v>77500</v>
      </c>
      <c r="G25" s="92"/>
      <c r="H25" s="92"/>
      <c r="I25" s="92">
        <v>21000</v>
      </c>
      <c r="J25" s="92"/>
      <c r="K25" s="92"/>
      <c r="L25" s="92"/>
      <c r="M25" s="93">
        <v>56500</v>
      </c>
      <c r="N25" s="90"/>
      <c r="O25" s="98"/>
    </row>
    <row r="26" spans="1:15" s="44" customFormat="1" ht="12.75">
      <c r="A26" s="99"/>
      <c r="B26" s="249"/>
      <c r="C26" s="249"/>
      <c r="D26" s="129" t="s">
        <v>27</v>
      </c>
      <c r="E26" s="90"/>
      <c r="F26" s="90">
        <f t="shared" si="0"/>
        <v>77500</v>
      </c>
      <c r="G26" s="92"/>
      <c r="H26" s="92"/>
      <c r="I26" s="92">
        <v>21000</v>
      </c>
      <c r="J26" s="92"/>
      <c r="K26" s="92"/>
      <c r="L26" s="92"/>
      <c r="M26" s="93">
        <v>56500</v>
      </c>
      <c r="N26" s="90"/>
      <c r="O26" s="98"/>
    </row>
    <row r="27" spans="1:15" s="44" customFormat="1" ht="12.75">
      <c r="A27" s="99"/>
      <c r="B27" s="420" t="s">
        <v>20</v>
      </c>
      <c r="C27" s="420"/>
      <c r="D27" s="129" t="s">
        <v>149</v>
      </c>
      <c r="E27" s="90"/>
      <c r="F27" s="90">
        <f t="shared" si="0"/>
        <v>7700</v>
      </c>
      <c r="G27" s="92"/>
      <c r="H27" s="92"/>
      <c r="I27" s="92">
        <v>7700</v>
      </c>
      <c r="J27" s="92"/>
      <c r="K27" s="92"/>
      <c r="L27" s="92"/>
      <c r="M27" s="93"/>
      <c r="N27" s="90"/>
      <c r="O27" s="98"/>
    </row>
    <row r="28" spans="1:15" s="44" customFormat="1" ht="12.75">
      <c r="A28" s="99"/>
      <c r="B28" s="249"/>
      <c r="C28" s="249"/>
      <c r="D28" s="129" t="s">
        <v>27</v>
      </c>
      <c r="E28" s="90"/>
      <c r="F28" s="90">
        <f t="shared" si="0"/>
        <v>7700</v>
      </c>
      <c r="G28" s="92"/>
      <c r="H28" s="92"/>
      <c r="I28" s="92">
        <v>7700</v>
      </c>
      <c r="J28" s="92"/>
      <c r="K28" s="92"/>
      <c r="L28" s="92"/>
      <c r="M28" s="93"/>
      <c r="N28" s="90"/>
      <c r="O28" s="98"/>
    </row>
    <row r="29" spans="1:15" s="44" customFormat="1" ht="12.75">
      <c r="A29" s="99" t="s">
        <v>97</v>
      </c>
      <c r="B29" s="418" t="s">
        <v>244</v>
      </c>
      <c r="C29" s="419"/>
      <c r="D29" s="129" t="s">
        <v>149</v>
      </c>
      <c r="E29" s="90"/>
      <c r="F29" s="90">
        <f t="shared" si="0"/>
        <v>66455</v>
      </c>
      <c r="G29" s="92"/>
      <c r="H29" s="92"/>
      <c r="I29" s="92">
        <v>34455</v>
      </c>
      <c r="J29" s="92"/>
      <c r="K29" s="92"/>
      <c r="L29" s="92">
        <v>32000</v>
      </c>
      <c r="M29" s="93"/>
      <c r="N29" s="90"/>
      <c r="O29" s="98"/>
    </row>
    <row r="30" spans="1:15" s="44" customFormat="1" ht="12.75">
      <c r="A30" s="99"/>
      <c r="B30" s="249"/>
      <c r="C30" s="253"/>
      <c r="D30" s="129" t="s">
        <v>27</v>
      </c>
      <c r="E30" s="90"/>
      <c r="F30" s="90">
        <f t="shared" si="0"/>
        <v>66455</v>
      </c>
      <c r="G30" s="92"/>
      <c r="H30" s="92"/>
      <c r="I30" s="92">
        <v>34455</v>
      </c>
      <c r="J30" s="92"/>
      <c r="K30" s="92"/>
      <c r="L30" s="92">
        <v>32000</v>
      </c>
      <c r="M30" s="93"/>
      <c r="N30" s="90"/>
      <c r="O30" s="98"/>
    </row>
    <row r="31" spans="1:15" s="44" customFormat="1" ht="12.75">
      <c r="A31" s="99"/>
      <c r="B31" s="423" t="s">
        <v>21</v>
      </c>
      <c r="C31" s="424"/>
      <c r="D31" s="129" t="s">
        <v>149</v>
      </c>
      <c r="E31" s="90"/>
      <c r="F31" s="90">
        <f t="shared" si="0"/>
        <v>139400</v>
      </c>
      <c r="G31" s="92"/>
      <c r="H31" s="92"/>
      <c r="I31" s="92"/>
      <c r="J31" s="92">
        <v>139400</v>
      </c>
      <c r="K31" s="92"/>
      <c r="L31" s="92"/>
      <c r="M31" s="93"/>
      <c r="N31" s="90"/>
      <c r="O31" s="98"/>
    </row>
    <row r="32" spans="1:15" s="44" customFormat="1" ht="12.75">
      <c r="A32" s="99"/>
      <c r="B32" s="255"/>
      <c r="C32" s="256"/>
      <c r="D32" s="129" t="s">
        <v>27</v>
      </c>
      <c r="E32" s="91"/>
      <c r="F32" s="90">
        <f t="shared" si="0"/>
        <v>139400</v>
      </c>
      <c r="G32" s="92"/>
      <c r="H32" s="92"/>
      <c r="I32" s="92"/>
      <c r="J32" s="92">
        <v>139400</v>
      </c>
      <c r="K32" s="92"/>
      <c r="L32" s="92"/>
      <c r="M32" s="93"/>
      <c r="N32" s="91"/>
      <c r="O32" s="94"/>
    </row>
    <row r="33" spans="1:15" s="44" customFormat="1" ht="12.75">
      <c r="A33" s="99" t="s">
        <v>96</v>
      </c>
      <c r="B33" s="418" t="s">
        <v>161</v>
      </c>
      <c r="C33" s="419"/>
      <c r="D33" s="129" t="s">
        <v>149</v>
      </c>
      <c r="E33" s="91">
        <v>376238</v>
      </c>
      <c r="F33" s="90">
        <f t="shared" si="0"/>
        <v>779148</v>
      </c>
      <c r="G33" s="92">
        <v>414270</v>
      </c>
      <c r="H33" s="92">
        <v>122896</v>
      </c>
      <c r="I33" s="92">
        <v>181532</v>
      </c>
      <c r="J33" s="92">
        <v>8450</v>
      </c>
      <c r="K33" s="92"/>
      <c r="L33" s="92">
        <v>5000</v>
      </c>
      <c r="M33" s="93">
        <v>47000</v>
      </c>
      <c r="N33" s="91"/>
      <c r="O33" s="94"/>
    </row>
    <row r="34" spans="1:15" s="44" customFormat="1" ht="12.75">
      <c r="A34" s="95"/>
      <c r="B34" s="252"/>
      <c r="C34" s="253"/>
      <c r="D34" s="129" t="s">
        <v>27</v>
      </c>
      <c r="E34" s="91">
        <v>376238</v>
      </c>
      <c r="F34" s="90">
        <f t="shared" si="0"/>
        <v>786167</v>
      </c>
      <c r="G34" s="92">
        <v>419641</v>
      </c>
      <c r="H34" s="92">
        <v>124544</v>
      </c>
      <c r="I34" s="92">
        <v>181532</v>
      </c>
      <c r="J34" s="92">
        <v>8450</v>
      </c>
      <c r="K34" s="92"/>
      <c r="L34" s="92">
        <v>5000</v>
      </c>
      <c r="M34" s="93">
        <v>47000</v>
      </c>
      <c r="N34" s="91"/>
      <c r="O34" s="94"/>
    </row>
    <row r="35" spans="1:15" s="44" customFormat="1" ht="11.25" customHeight="1">
      <c r="A35" s="95"/>
      <c r="B35" s="418" t="s">
        <v>268</v>
      </c>
      <c r="C35" s="419"/>
      <c r="D35" s="129" t="s">
        <v>149</v>
      </c>
      <c r="E35" s="91">
        <v>11000</v>
      </c>
      <c r="F35" s="90">
        <f t="shared" si="0"/>
        <v>9500</v>
      </c>
      <c r="G35" s="92"/>
      <c r="H35" s="92"/>
      <c r="I35" s="92"/>
      <c r="J35" s="92">
        <v>1000</v>
      </c>
      <c r="K35" s="92"/>
      <c r="L35" s="92"/>
      <c r="M35" s="93"/>
      <c r="N35" s="91">
        <v>8500</v>
      </c>
      <c r="O35" s="94"/>
    </row>
    <row r="36" spans="1:15" s="44" customFormat="1" ht="11.25" customHeight="1">
      <c r="A36" s="95"/>
      <c r="B36" s="252"/>
      <c r="C36" s="253"/>
      <c r="D36" s="129" t="s">
        <v>27</v>
      </c>
      <c r="E36" s="91">
        <v>11000</v>
      </c>
      <c r="F36" s="90">
        <f t="shared" si="0"/>
        <v>9500</v>
      </c>
      <c r="G36" s="92"/>
      <c r="H36" s="92"/>
      <c r="I36" s="92"/>
      <c r="J36" s="92">
        <v>1000</v>
      </c>
      <c r="K36" s="92"/>
      <c r="L36" s="92"/>
      <c r="M36" s="93"/>
      <c r="N36" s="91">
        <v>8500</v>
      </c>
      <c r="O36" s="94"/>
    </row>
    <row r="37" spans="1:15" s="44" customFormat="1" ht="11.25" customHeight="1">
      <c r="A37" s="99" t="s">
        <v>96</v>
      </c>
      <c r="B37" s="418" t="s">
        <v>257</v>
      </c>
      <c r="C37" s="406"/>
      <c r="D37" s="129" t="s">
        <v>149</v>
      </c>
      <c r="E37" s="90"/>
      <c r="F37" s="90">
        <f t="shared" si="0"/>
        <v>9000</v>
      </c>
      <c r="G37" s="92">
        <v>700</v>
      </c>
      <c r="H37" s="92">
        <v>300</v>
      </c>
      <c r="I37" s="92">
        <v>8000</v>
      </c>
      <c r="J37" s="92"/>
      <c r="K37" s="92"/>
      <c r="L37" s="92"/>
      <c r="M37" s="93"/>
      <c r="N37" s="91"/>
      <c r="O37" s="94"/>
    </row>
    <row r="38" spans="1:15" s="44" customFormat="1" ht="11.25" customHeight="1">
      <c r="A38" s="99"/>
      <c r="B38" s="252"/>
      <c r="C38" s="251"/>
      <c r="D38" s="129" t="s">
        <v>27</v>
      </c>
      <c r="E38" s="91"/>
      <c r="F38" s="90">
        <f t="shared" si="0"/>
        <v>9000</v>
      </c>
      <c r="G38" s="92">
        <v>700</v>
      </c>
      <c r="H38" s="92">
        <v>300</v>
      </c>
      <c r="I38" s="92">
        <v>8000</v>
      </c>
      <c r="J38" s="92"/>
      <c r="K38" s="92"/>
      <c r="L38" s="92"/>
      <c r="M38" s="93"/>
      <c r="N38" s="91"/>
      <c r="O38" s="94"/>
    </row>
    <row r="39" spans="1:15" s="44" customFormat="1" ht="11.25" customHeight="1">
      <c r="A39" s="99" t="s">
        <v>96</v>
      </c>
      <c r="B39" s="418" t="s">
        <v>277</v>
      </c>
      <c r="C39" s="406"/>
      <c r="D39" s="129" t="s">
        <v>149</v>
      </c>
      <c r="E39" s="91"/>
      <c r="F39" s="90">
        <f t="shared" si="0"/>
        <v>8000</v>
      </c>
      <c r="G39" s="92"/>
      <c r="H39" s="92"/>
      <c r="I39" s="92"/>
      <c r="J39" s="92"/>
      <c r="K39" s="92"/>
      <c r="L39" s="92"/>
      <c r="M39" s="93"/>
      <c r="N39" s="91"/>
      <c r="O39" s="94">
        <v>8000</v>
      </c>
    </row>
    <row r="40" spans="1:15" s="44" customFormat="1" ht="11.25" customHeight="1">
      <c r="A40" s="95"/>
      <c r="B40" s="252"/>
      <c r="C40" s="251"/>
      <c r="D40" s="129" t="s">
        <v>27</v>
      </c>
      <c r="E40" s="91"/>
      <c r="F40" s="90">
        <f t="shared" si="0"/>
        <v>8000</v>
      </c>
      <c r="G40" s="92"/>
      <c r="H40" s="92"/>
      <c r="I40" s="92"/>
      <c r="J40" s="92"/>
      <c r="K40" s="92"/>
      <c r="L40" s="92"/>
      <c r="M40" s="93"/>
      <c r="N40" s="91"/>
      <c r="O40" s="94">
        <v>8000</v>
      </c>
    </row>
    <row r="41" spans="1:15" s="44" customFormat="1" ht="11.25" customHeight="1">
      <c r="A41" s="95" t="s">
        <v>96</v>
      </c>
      <c r="B41" s="418" t="s">
        <v>172</v>
      </c>
      <c r="C41" s="406"/>
      <c r="D41" s="129" t="s">
        <v>149</v>
      </c>
      <c r="E41" s="91"/>
      <c r="F41" s="90">
        <f t="shared" si="0"/>
        <v>100000</v>
      </c>
      <c r="G41" s="92"/>
      <c r="H41" s="92"/>
      <c r="I41" s="92"/>
      <c r="J41" s="92"/>
      <c r="K41" s="92"/>
      <c r="L41" s="92"/>
      <c r="M41" s="93"/>
      <c r="N41" s="91"/>
      <c r="O41" s="94">
        <v>100000</v>
      </c>
    </row>
    <row r="42" spans="1:15" s="44" customFormat="1" ht="11.25" customHeight="1">
      <c r="A42" s="95"/>
      <c r="B42" s="252"/>
      <c r="C42" s="251"/>
      <c r="D42" s="129" t="s">
        <v>27</v>
      </c>
      <c r="E42" s="91"/>
      <c r="F42" s="90">
        <f t="shared" si="0"/>
        <v>100000</v>
      </c>
      <c r="G42" s="92"/>
      <c r="H42" s="92"/>
      <c r="I42" s="92"/>
      <c r="J42" s="92"/>
      <c r="K42" s="92"/>
      <c r="L42" s="92"/>
      <c r="M42" s="93"/>
      <c r="N42" s="91"/>
      <c r="O42" s="94">
        <v>100000</v>
      </c>
    </row>
    <row r="43" spans="1:15" s="44" customFormat="1" ht="11.25" customHeight="1">
      <c r="A43" s="95" t="s">
        <v>96</v>
      </c>
      <c r="B43" s="418" t="s">
        <v>56</v>
      </c>
      <c r="C43" s="406"/>
      <c r="D43" s="129" t="s">
        <v>149</v>
      </c>
      <c r="E43" s="90"/>
      <c r="F43" s="90">
        <f t="shared" si="0"/>
        <v>151004</v>
      </c>
      <c r="G43" s="101"/>
      <c r="H43" s="101"/>
      <c r="I43" s="101">
        <v>133031</v>
      </c>
      <c r="J43" s="101"/>
      <c r="K43" s="101"/>
      <c r="L43" s="101"/>
      <c r="M43" s="102"/>
      <c r="N43" s="90">
        <v>17973</v>
      </c>
      <c r="O43" s="98"/>
    </row>
    <row r="44" spans="1:15" s="44" customFormat="1" ht="11.25" customHeight="1">
      <c r="A44" s="95"/>
      <c r="B44" s="249"/>
      <c r="C44" s="277"/>
      <c r="D44" s="129" t="s">
        <v>27</v>
      </c>
      <c r="E44" s="90"/>
      <c r="F44" s="90">
        <f t="shared" si="0"/>
        <v>151004</v>
      </c>
      <c r="G44" s="92"/>
      <c r="H44" s="92"/>
      <c r="I44" s="101">
        <v>133031</v>
      </c>
      <c r="J44" s="92"/>
      <c r="K44" s="92"/>
      <c r="L44" s="92"/>
      <c r="M44" s="93"/>
      <c r="N44" s="90">
        <v>17973</v>
      </c>
      <c r="O44" s="98"/>
    </row>
    <row r="45" spans="1:15" s="44" customFormat="1" ht="11.25" customHeight="1">
      <c r="A45" s="108">
        <v>751153</v>
      </c>
      <c r="B45" s="420" t="s">
        <v>258</v>
      </c>
      <c r="C45" s="420"/>
      <c r="D45" s="129" t="s">
        <v>149</v>
      </c>
      <c r="E45" s="90"/>
      <c r="F45" s="90">
        <f t="shared" si="0"/>
        <v>53601</v>
      </c>
      <c r="G45" s="92"/>
      <c r="H45" s="92"/>
      <c r="I45" s="92">
        <v>53601</v>
      </c>
      <c r="J45" s="92"/>
      <c r="K45" s="92"/>
      <c r="L45" s="92"/>
      <c r="M45" s="93"/>
      <c r="N45" s="90"/>
      <c r="O45" s="98"/>
    </row>
    <row r="46" spans="1:15" s="44" customFormat="1" ht="11.25" customHeight="1">
      <c r="A46" s="108"/>
      <c r="B46" s="249"/>
      <c r="C46" s="249"/>
      <c r="D46" s="129" t="s">
        <v>27</v>
      </c>
      <c r="E46" s="90"/>
      <c r="F46" s="90">
        <f t="shared" si="0"/>
        <v>53601</v>
      </c>
      <c r="G46" s="92"/>
      <c r="H46" s="92"/>
      <c r="I46" s="92">
        <v>53601</v>
      </c>
      <c r="J46" s="92"/>
      <c r="K46" s="92"/>
      <c r="L46" s="92"/>
      <c r="M46" s="93"/>
      <c r="N46" s="90"/>
      <c r="O46" s="98"/>
    </row>
    <row r="47" spans="1:15" s="44" customFormat="1" ht="11.25" customHeight="1">
      <c r="A47" s="108">
        <v>751175</v>
      </c>
      <c r="B47" s="418" t="s">
        <v>113</v>
      </c>
      <c r="C47" s="419"/>
      <c r="D47" s="129" t="s">
        <v>149</v>
      </c>
      <c r="E47" s="90"/>
      <c r="F47" s="90">
        <f t="shared" si="0"/>
        <v>0</v>
      </c>
      <c r="G47" s="92"/>
      <c r="H47" s="92"/>
      <c r="I47" s="92"/>
      <c r="J47" s="92"/>
      <c r="K47" s="92"/>
      <c r="L47" s="92"/>
      <c r="M47" s="93"/>
      <c r="N47" s="90"/>
      <c r="O47" s="98"/>
    </row>
    <row r="48" spans="1:15" s="44" customFormat="1" ht="11.25" customHeight="1">
      <c r="A48" s="108"/>
      <c r="B48" s="249"/>
      <c r="C48" s="249"/>
      <c r="D48" s="129" t="s">
        <v>27</v>
      </c>
      <c r="E48" s="90"/>
      <c r="F48" s="90">
        <f t="shared" si="0"/>
        <v>0</v>
      </c>
      <c r="G48" s="92"/>
      <c r="H48" s="92"/>
      <c r="I48" s="92"/>
      <c r="J48" s="92"/>
      <c r="K48" s="92"/>
      <c r="L48" s="92"/>
      <c r="M48" s="93"/>
      <c r="N48" s="90"/>
      <c r="O48" s="98"/>
    </row>
    <row r="49" spans="1:15" s="44" customFormat="1" ht="11.25" customHeight="1">
      <c r="A49" s="99" t="s">
        <v>84</v>
      </c>
      <c r="B49" s="420" t="s">
        <v>63</v>
      </c>
      <c r="C49" s="421"/>
      <c r="D49" s="129" t="s">
        <v>149</v>
      </c>
      <c r="E49" s="90"/>
      <c r="F49" s="90">
        <f t="shared" si="0"/>
        <v>1350</v>
      </c>
      <c r="G49" s="92"/>
      <c r="H49" s="92"/>
      <c r="I49" s="92"/>
      <c r="J49" s="92">
        <v>1350</v>
      </c>
      <c r="K49" s="92"/>
      <c r="L49" s="92"/>
      <c r="M49" s="93"/>
      <c r="N49" s="90"/>
      <c r="O49" s="98"/>
    </row>
    <row r="50" spans="1:15" s="44" customFormat="1" ht="11.25" customHeight="1">
      <c r="A50" s="99"/>
      <c r="B50" s="249"/>
      <c r="C50" s="254"/>
      <c r="D50" s="129" t="s">
        <v>27</v>
      </c>
      <c r="E50" s="90"/>
      <c r="F50" s="90">
        <f t="shared" si="0"/>
        <v>1350</v>
      </c>
      <c r="G50" s="92"/>
      <c r="H50" s="92"/>
      <c r="I50" s="92"/>
      <c r="J50" s="92">
        <v>1350</v>
      </c>
      <c r="K50" s="92"/>
      <c r="L50" s="92"/>
      <c r="M50" s="93"/>
      <c r="N50" s="90"/>
      <c r="O50" s="98"/>
    </row>
    <row r="51" spans="1:15" s="44" customFormat="1" ht="11.25" customHeight="1">
      <c r="A51" s="99" t="s">
        <v>85</v>
      </c>
      <c r="B51" s="418" t="s">
        <v>246</v>
      </c>
      <c r="C51" s="419"/>
      <c r="D51" s="129" t="s">
        <v>149</v>
      </c>
      <c r="E51" s="90"/>
      <c r="F51" s="90">
        <f t="shared" si="0"/>
        <v>250</v>
      </c>
      <c r="G51" s="92"/>
      <c r="H51" s="92"/>
      <c r="I51" s="92">
        <v>250</v>
      </c>
      <c r="J51" s="92"/>
      <c r="K51" s="92"/>
      <c r="L51" s="92"/>
      <c r="M51" s="93"/>
      <c r="N51" s="90"/>
      <c r="O51" s="98"/>
    </row>
    <row r="52" spans="1:15" s="44" customFormat="1" ht="11.25" customHeight="1">
      <c r="A52" s="99"/>
      <c r="B52" s="252"/>
      <c r="C52" s="253"/>
      <c r="D52" s="129" t="s">
        <v>27</v>
      </c>
      <c r="E52" s="90"/>
      <c r="F52" s="90">
        <f t="shared" si="0"/>
        <v>250</v>
      </c>
      <c r="G52" s="92"/>
      <c r="H52" s="92"/>
      <c r="I52" s="92">
        <v>250</v>
      </c>
      <c r="J52" s="92"/>
      <c r="K52" s="92"/>
      <c r="L52" s="92"/>
      <c r="M52" s="93"/>
      <c r="N52" s="90"/>
      <c r="O52" s="98"/>
    </row>
    <row r="53" spans="1:15" s="44" customFormat="1" ht="12.75">
      <c r="A53" s="99" t="s">
        <v>86</v>
      </c>
      <c r="B53" s="418" t="s">
        <v>245</v>
      </c>
      <c r="C53" s="419"/>
      <c r="D53" s="129" t="s">
        <v>149</v>
      </c>
      <c r="E53" s="90">
        <v>15000</v>
      </c>
      <c r="F53" s="90">
        <f t="shared" si="0"/>
        <v>43200</v>
      </c>
      <c r="G53" s="92">
        <v>30870</v>
      </c>
      <c r="H53" s="92">
        <v>10698</v>
      </c>
      <c r="I53" s="92">
        <v>1632</v>
      </c>
      <c r="J53" s="92"/>
      <c r="K53" s="92"/>
      <c r="L53" s="92"/>
      <c r="M53" s="93"/>
      <c r="N53" s="90"/>
      <c r="O53" s="98"/>
    </row>
    <row r="54" spans="1:15" s="44" customFormat="1" ht="12.75">
      <c r="A54" s="99"/>
      <c r="B54" s="252"/>
      <c r="C54" s="253"/>
      <c r="D54" s="129" t="s">
        <v>27</v>
      </c>
      <c r="E54" s="90">
        <v>15000</v>
      </c>
      <c r="F54" s="90">
        <f t="shared" si="0"/>
        <v>43200</v>
      </c>
      <c r="G54" s="92">
        <v>30870</v>
      </c>
      <c r="H54" s="92">
        <v>10698</v>
      </c>
      <c r="I54" s="92">
        <v>1632</v>
      </c>
      <c r="J54" s="92"/>
      <c r="K54" s="92"/>
      <c r="L54" s="92"/>
      <c r="M54" s="93"/>
      <c r="N54" s="90"/>
      <c r="O54" s="98"/>
    </row>
    <row r="55" spans="1:15" s="44" customFormat="1" ht="12.75">
      <c r="A55" s="99" t="s">
        <v>87</v>
      </c>
      <c r="B55" s="418" t="s">
        <v>247</v>
      </c>
      <c r="C55" s="419"/>
      <c r="D55" s="129" t="s">
        <v>149</v>
      </c>
      <c r="E55" s="90"/>
      <c r="F55" s="90">
        <f t="shared" si="0"/>
        <v>17500</v>
      </c>
      <c r="G55" s="92"/>
      <c r="H55" s="92"/>
      <c r="I55" s="92">
        <v>1600</v>
      </c>
      <c r="J55" s="92"/>
      <c r="K55" s="92"/>
      <c r="L55" s="92">
        <v>15900</v>
      </c>
      <c r="M55" s="93"/>
      <c r="N55" s="90"/>
      <c r="O55" s="98"/>
    </row>
    <row r="56" spans="1:15" s="44" customFormat="1" ht="12.75">
      <c r="A56" s="99"/>
      <c r="B56" s="252"/>
      <c r="C56" s="253"/>
      <c r="D56" s="129" t="s">
        <v>27</v>
      </c>
      <c r="E56" s="91"/>
      <c r="F56" s="90">
        <f t="shared" si="0"/>
        <v>17500</v>
      </c>
      <c r="G56" s="92"/>
      <c r="H56" s="92"/>
      <c r="I56" s="92">
        <v>1600</v>
      </c>
      <c r="J56" s="92"/>
      <c r="K56" s="92"/>
      <c r="L56" s="92">
        <v>15900</v>
      </c>
      <c r="M56" s="93"/>
      <c r="N56" s="91"/>
      <c r="O56" s="94"/>
    </row>
    <row r="57" spans="1:15" s="44" customFormat="1" ht="12.75">
      <c r="A57" s="99" t="s">
        <v>88</v>
      </c>
      <c r="B57" s="418" t="s">
        <v>248</v>
      </c>
      <c r="C57" s="419"/>
      <c r="D57" s="129" t="s">
        <v>149</v>
      </c>
      <c r="E57" s="91"/>
      <c r="F57" s="90">
        <f t="shared" si="0"/>
        <v>31640</v>
      </c>
      <c r="G57" s="92"/>
      <c r="H57" s="92"/>
      <c r="I57" s="92">
        <v>14040</v>
      </c>
      <c r="J57" s="92">
        <v>8000</v>
      </c>
      <c r="K57" s="92"/>
      <c r="L57" s="92"/>
      <c r="M57" s="93">
        <v>9600</v>
      </c>
      <c r="N57" s="91"/>
      <c r="O57" s="94"/>
    </row>
    <row r="58" spans="1:15" s="44" customFormat="1" ht="12.75">
      <c r="A58" s="99"/>
      <c r="B58" s="252"/>
      <c r="C58" s="253"/>
      <c r="D58" s="129" t="s">
        <v>27</v>
      </c>
      <c r="E58" s="91"/>
      <c r="F58" s="90">
        <f t="shared" si="0"/>
        <v>31640</v>
      </c>
      <c r="G58" s="92"/>
      <c r="H58" s="92"/>
      <c r="I58" s="92">
        <v>14040</v>
      </c>
      <c r="J58" s="92">
        <v>8000</v>
      </c>
      <c r="K58" s="92"/>
      <c r="L58" s="92"/>
      <c r="M58" s="93">
        <v>9600</v>
      </c>
      <c r="N58" s="91"/>
      <c r="O58" s="94"/>
    </row>
    <row r="59" spans="1:15" s="44" customFormat="1" ht="12.75">
      <c r="A59" s="99"/>
      <c r="B59" s="418" t="s">
        <v>249</v>
      </c>
      <c r="C59" s="419"/>
      <c r="D59" s="129" t="s">
        <v>149</v>
      </c>
      <c r="E59" s="90">
        <v>136825</v>
      </c>
      <c r="F59" s="90">
        <f>SUM(G59:O59)</f>
        <v>408118</v>
      </c>
      <c r="G59" s="101"/>
      <c r="H59" s="101"/>
      <c r="I59" s="101">
        <v>13080</v>
      </c>
      <c r="J59" s="101">
        <v>43290</v>
      </c>
      <c r="K59" s="101"/>
      <c r="L59" s="101">
        <v>4800</v>
      </c>
      <c r="M59" s="102">
        <v>346948</v>
      </c>
      <c r="N59" s="90"/>
      <c r="O59" s="98"/>
    </row>
    <row r="60" spans="1:15" s="44" customFormat="1" ht="12.75">
      <c r="A60" s="95"/>
      <c r="B60" s="145"/>
      <c r="C60" s="244"/>
      <c r="D60" s="130" t="s">
        <v>27</v>
      </c>
      <c r="E60" s="91">
        <v>136825</v>
      </c>
      <c r="F60" s="90">
        <f>SUM(G60:O60)</f>
        <v>408118</v>
      </c>
      <c r="G60" s="92"/>
      <c r="H60" s="92"/>
      <c r="I60" s="92">
        <v>13080</v>
      </c>
      <c r="J60" s="92">
        <v>43290</v>
      </c>
      <c r="K60" s="92"/>
      <c r="L60" s="92">
        <v>4800</v>
      </c>
      <c r="M60" s="93">
        <v>346948</v>
      </c>
      <c r="N60" s="91"/>
      <c r="O60" s="94"/>
    </row>
    <row r="61" spans="1:15" s="45" customFormat="1" ht="12.75">
      <c r="A61" s="95"/>
      <c r="B61" s="437" t="s">
        <v>250</v>
      </c>
      <c r="C61" s="438"/>
      <c r="D61" s="130" t="s">
        <v>149</v>
      </c>
      <c r="E61" s="91"/>
      <c r="F61" s="91">
        <f>SUM(G61:O61)</f>
        <v>37300</v>
      </c>
      <c r="G61" s="92"/>
      <c r="H61" s="92"/>
      <c r="I61" s="92">
        <v>31300</v>
      </c>
      <c r="J61" s="92">
        <v>6000</v>
      </c>
      <c r="K61" s="92"/>
      <c r="L61" s="92"/>
      <c r="M61" s="93"/>
      <c r="N61" s="91"/>
      <c r="O61" s="94"/>
    </row>
    <row r="62" spans="1:15" s="45" customFormat="1" ht="13.5" thickBot="1">
      <c r="A62" s="147"/>
      <c r="B62" s="258"/>
      <c r="C62" s="291"/>
      <c r="D62" s="148" t="s">
        <v>27</v>
      </c>
      <c r="E62" s="149"/>
      <c r="F62" s="149">
        <f>SUM(G62:O62)</f>
        <v>37300</v>
      </c>
      <c r="G62" s="150"/>
      <c r="H62" s="150"/>
      <c r="I62" s="150">
        <v>31300</v>
      </c>
      <c r="J62" s="150">
        <v>6000</v>
      </c>
      <c r="K62" s="150"/>
      <c r="L62" s="150"/>
      <c r="M62" s="151"/>
      <c r="N62" s="149"/>
      <c r="O62" s="152"/>
    </row>
    <row r="63" spans="1:15" s="45" customFormat="1" ht="13.5" thickTop="1">
      <c r="A63" s="427" t="s">
        <v>228</v>
      </c>
      <c r="B63" s="428"/>
      <c r="C63" s="428"/>
      <c r="D63" s="429"/>
      <c r="E63" s="374" t="s">
        <v>69</v>
      </c>
      <c r="F63" s="377" t="s">
        <v>229</v>
      </c>
      <c r="G63" s="77" t="s">
        <v>230</v>
      </c>
      <c r="H63" s="78"/>
      <c r="I63" s="78"/>
      <c r="J63" s="79"/>
      <c r="K63" s="79"/>
      <c r="L63" s="77" t="s">
        <v>143</v>
      </c>
      <c r="M63" s="78"/>
      <c r="N63" s="80" t="s">
        <v>52</v>
      </c>
      <c r="O63" s="81"/>
    </row>
    <row r="64" spans="1:15" s="45" customFormat="1" ht="12.75">
      <c r="A64" s="430"/>
      <c r="B64" s="439"/>
      <c r="C64" s="439"/>
      <c r="D64" s="432"/>
      <c r="E64" s="375"/>
      <c r="F64" s="378"/>
      <c r="G64" s="82" t="s">
        <v>269</v>
      </c>
      <c r="H64" s="82" t="s">
        <v>231</v>
      </c>
      <c r="I64" s="82" t="s">
        <v>232</v>
      </c>
      <c r="J64" s="82" t="s">
        <v>233</v>
      </c>
      <c r="K64" s="82" t="s">
        <v>234</v>
      </c>
      <c r="L64" s="416" t="s">
        <v>224</v>
      </c>
      <c r="M64" s="416" t="s">
        <v>205</v>
      </c>
      <c r="N64" s="83" t="s">
        <v>53</v>
      </c>
      <c r="O64" s="84" t="s">
        <v>209</v>
      </c>
    </row>
    <row r="65" spans="1:15" s="45" customFormat="1" ht="13.5" thickBot="1">
      <c r="A65" s="433"/>
      <c r="B65" s="434"/>
      <c r="C65" s="434"/>
      <c r="D65" s="435"/>
      <c r="E65" s="376"/>
      <c r="F65" s="379"/>
      <c r="G65" s="85" t="s">
        <v>235</v>
      </c>
      <c r="H65" s="85" t="s">
        <v>236</v>
      </c>
      <c r="I65" s="85" t="s">
        <v>237</v>
      </c>
      <c r="J65" s="85" t="s">
        <v>238</v>
      </c>
      <c r="K65" s="85" t="s">
        <v>239</v>
      </c>
      <c r="L65" s="417"/>
      <c r="M65" s="417"/>
      <c r="N65" s="86"/>
      <c r="O65" s="87"/>
    </row>
    <row r="66" spans="1:15" s="44" customFormat="1" ht="13.5" thickTop="1">
      <c r="A66" s="99"/>
      <c r="B66" s="418" t="s">
        <v>124</v>
      </c>
      <c r="C66" s="419"/>
      <c r="D66" s="129" t="s">
        <v>149</v>
      </c>
      <c r="E66" s="90"/>
      <c r="F66" s="90">
        <f aca="true" t="shared" si="1" ref="F66:F121">SUM(G66:O66)</f>
        <v>9000</v>
      </c>
      <c r="G66" s="92"/>
      <c r="H66" s="92"/>
      <c r="I66" s="92"/>
      <c r="J66" s="92">
        <v>9000</v>
      </c>
      <c r="K66" s="92"/>
      <c r="L66" s="92"/>
      <c r="M66" s="93"/>
      <c r="N66" s="90"/>
      <c r="O66" s="98"/>
    </row>
    <row r="67" spans="1:15" s="44" customFormat="1" ht="12.75">
      <c r="A67" s="99"/>
      <c r="B67" s="252"/>
      <c r="C67" s="253"/>
      <c r="D67" s="129" t="s">
        <v>27</v>
      </c>
      <c r="E67" s="90"/>
      <c r="F67" s="90">
        <f t="shared" si="1"/>
        <v>9000</v>
      </c>
      <c r="G67" s="92"/>
      <c r="H67" s="92"/>
      <c r="I67" s="92"/>
      <c r="J67" s="92">
        <v>9000</v>
      </c>
      <c r="K67" s="92"/>
      <c r="L67" s="92"/>
      <c r="M67" s="93"/>
      <c r="N67" s="90"/>
      <c r="O67" s="98"/>
    </row>
    <row r="68" spans="1:15" s="44" customFormat="1" ht="12" customHeight="1">
      <c r="A68" s="99" t="s">
        <v>83</v>
      </c>
      <c r="B68" s="418" t="s">
        <v>251</v>
      </c>
      <c r="C68" s="419"/>
      <c r="D68" s="129" t="s">
        <v>149</v>
      </c>
      <c r="E68" s="90">
        <v>5020</v>
      </c>
      <c r="F68" s="90">
        <f t="shared" si="1"/>
        <v>5250</v>
      </c>
      <c r="G68" s="109"/>
      <c r="H68" s="109"/>
      <c r="I68" s="104">
        <v>850</v>
      </c>
      <c r="J68" s="104"/>
      <c r="K68" s="110"/>
      <c r="L68" s="104">
        <v>2400</v>
      </c>
      <c r="M68" s="102">
        <v>2000</v>
      </c>
      <c r="N68" s="90"/>
      <c r="O68" s="98"/>
    </row>
    <row r="69" spans="1:15" s="44" customFormat="1" ht="12" customHeight="1">
      <c r="A69" s="99"/>
      <c r="B69" s="252"/>
      <c r="C69" s="253"/>
      <c r="D69" s="129" t="s">
        <v>27</v>
      </c>
      <c r="E69" s="90">
        <v>5020</v>
      </c>
      <c r="F69" s="90">
        <f t="shared" si="1"/>
        <v>5250</v>
      </c>
      <c r="G69" s="278"/>
      <c r="H69" s="278"/>
      <c r="I69" s="103">
        <v>850</v>
      </c>
      <c r="J69" s="103"/>
      <c r="K69" s="279"/>
      <c r="L69" s="103">
        <v>2400</v>
      </c>
      <c r="M69" s="93">
        <v>2000</v>
      </c>
      <c r="N69" s="90"/>
      <c r="O69" s="98"/>
    </row>
    <row r="70" spans="1:15" s="44" customFormat="1" ht="12.75">
      <c r="A70" s="99" t="s">
        <v>141</v>
      </c>
      <c r="B70" s="418" t="s">
        <v>105</v>
      </c>
      <c r="C70" s="419"/>
      <c r="D70" s="129" t="s">
        <v>149</v>
      </c>
      <c r="E70" s="90">
        <v>6200</v>
      </c>
      <c r="F70" s="90">
        <f t="shared" si="1"/>
        <v>10700</v>
      </c>
      <c r="G70" s="92"/>
      <c r="H70" s="92"/>
      <c r="I70" s="92">
        <v>10700</v>
      </c>
      <c r="J70" s="92"/>
      <c r="K70" s="92"/>
      <c r="L70" s="92"/>
      <c r="M70" s="93"/>
      <c r="N70" s="89"/>
      <c r="O70" s="98"/>
    </row>
    <row r="71" spans="1:15" s="44" customFormat="1" ht="12.75">
      <c r="A71" s="99"/>
      <c r="B71" s="252"/>
      <c r="C71" s="253"/>
      <c r="D71" s="129" t="s">
        <v>27</v>
      </c>
      <c r="E71" s="91">
        <v>6200</v>
      </c>
      <c r="F71" s="90">
        <f t="shared" si="1"/>
        <v>10700</v>
      </c>
      <c r="G71" s="92"/>
      <c r="H71" s="92"/>
      <c r="I71" s="92">
        <v>10700</v>
      </c>
      <c r="J71" s="92"/>
      <c r="K71" s="92"/>
      <c r="L71" s="92"/>
      <c r="M71" s="93"/>
      <c r="N71" s="111"/>
      <c r="O71" s="94"/>
    </row>
    <row r="72" spans="1:15" s="44" customFormat="1" ht="12.75">
      <c r="A72" s="99" t="s">
        <v>162</v>
      </c>
      <c r="B72" s="418" t="s">
        <v>252</v>
      </c>
      <c r="C72" s="419"/>
      <c r="D72" s="129" t="s">
        <v>149</v>
      </c>
      <c r="E72" s="91"/>
      <c r="F72" s="90">
        <f t="shared" si="1"/>
        <v>97552</v>
      </c>
      <c r="G72" s="92"/>
      <c r="H72" s="92"/>
      <c r="I72" s="92">
        <v>76052</v>
      </c>
      <c r="J72" s="92"/>
      <c r="K72" s="92"/>
      <c r="L72" s="92"/>
      <c r="M72" s="93">
        <v>21500</v>
      </c>
      <c r="N72" s="111"/>
      <c r="O72" s="94"/>
    </row>
    <row r="73" spans="1:15" s="44" customFormat="1" ht="12.75">
      <c r="A73" s="95"/>
      <c r="B73" s="249"/>
      <c r="C73" s="253"/>
      <c r="D73" s="129" t="s">
        <v>27</v>
      </c>
      <c r="E73" s="91"/>
      <c r="F73" s="90">
        <f t="shared" si="1"/>
        <v>97552</v>
      </c>
      <c r="G73" s="92"/>
      <c r="H73" s="92"/>
      <c r="I73" s="92">
        <v>76052</v>
      </c>
      <c r="J73" s="92"/>
      <c r="K73" s="92"/>
      <c r="L73" s="92"/>
      <c r="M73" s="93">
        <v>21500</v>
      </c>
      <c r="N73" s="111"/>
      <c r="O73" s="94"/>
    </row>
    <row r="74" spans="1:15" s="44" customFormat="1" ht="12.75">
      <c r="A74" s="95" t="s">
        <v>55</v>
      </c>
      <c r="B74" s="420" t="s">
        <v>72</v>
      </c>
      <c r="C74" s="422"/>
      <c r="D74" s="129" t="s">
        <v>149</v>
      </c>
      <c r="E74" s="91">
        <v>56000</v>
      </c>
      <c r="F74" s="90">
        <f t="shared" si="1"/>
        <v>5400</v>
      </c>
      <c r="G74" s="92"/>
      <c r="H74" s="92"/>
      <c r="I74" s="92">
        <v>5400</v>
      </c>
      <c r="J74" s="92"/>
      <c r="K74" s="92"/>
      <c r="L74" s="92"/>
      <c r="M74" s="93"/>
      <c r="N74" s="111"/>
      <c r="O74" s="94"/>
    </row>
    <row r="75" spans="1:15" s="44" customFormat="1" ht="12.75">
      <c r="A75" s="95"/>
      <c r="B75" s="247"/>
      <c r="C75" s="280"/>
      <c r="D75" s="129" t="s">
        <v>27</v>
      </c>
      <c r="E75" s="91">
        <v>56000</v>
      </c>
      <c r="F75" s="90">
        <f t="shared" si="1"/>
        <v>5400</v>
      </c>
      <c r="G75" s="92"/>
      <c r="H75" s="92"/>
      <c r="I75" s="92">
        <v>5400</v>
      </c>
      <c r="J75" s="92"/>
      <c r="K75" s="92"/>
      <c r="L75" s="92"/>
      <c r="M75" s="93"/>
      <c r="N75" s="111"/>
      <c r="O75" s="94"/>
    </row>
    <row r="76" spans="1:15" s="44" customFormat="1" ht="12.75">
      <c r="A76" s="112"/>
      <c r="B76" s="444" t="s">
        <v>22</v>
      </c>
      <c r="C76" s="444"/>
      <c r="D76" s="129" t="s">
        <v>149</v>
      </c>
      <c r="E76" s="90"/>
      <c r="F76" s="90">
        <f t="shared" si="1"/>
        <v>38556</v>
      </c>
      <c r="G76" s="113"/>
      <c r="H76" s="113"/>
      <c r="I76" s="103"/>
      <c r="J76" s="113"/>
      <c r="K76" s="113"/>
      <c r="L76" s="114"/>
      <c r="M76" s="88"/>
      <c r="N76" s="89"/>
      <c r="O76" s="107">
        <v>38556</v>
      </c>
    </row>
    <row r="77" spans="1:15" s="44" customFormat="1" ht="12.75">
      <c r="A77" s="112"/>
      <c r="B77" s="257"/>
      <c r="C77" s="257"/>
      <c r="D77" s="129" t="s">
        <v>27</v>
      </c>
      <c r="E77" s="90"/>
      <c r="F77" s="90">
        <f t="shared" si="1"/>
        <v>38556</v>
      </c>
      <c r="G77" s="113"/>
      <c r="H77" s="113"/>
      <c r="I77" s="103"/>
      <c r="J77" s="113"/>
      <c r="K77" s="113"/>
      <c r="L77" s="114"/>
      <c r="M77" s="88"/>
      <c r="N77" s="89"/>
      <c r="O77" s="107">
        <v>38556</v>
      </c>
    </row>
    <row r="78" spans="1:15" s="44" customFormat="1" ht="12.75">
      <c r="A78" s="99" t="s">
        <v>79</v>
      </c>
      <c r="B78" s="418" t="s">
        <v>54</v>
      </c>
      <c r="C78" s="419"/>
      <c r="D78" s="129" t="s">
        <v>149</v>
      </c>
      <c r="E78" s="90">
        <v>3109197</v>
      </c>
      <c r="F78" s="90">
        <f t="shared" si="1"/>
        <v>0</v>
      </c>
      <c r="G78" s="92"/>
      <c r="H78" s="92"/>
      <c r="I78" s="92"/>
      <c r="J78" s="92"/>
      <c r="K78" s="92"/>
      <c r="L78" s="92"/>
      <c r="M78" s="93"/>
      <c r="N78" s="89"/>
      <c r="O78" s="98"/>
    </row>
    <row r="79" spans="1:15" s="44" customFormat="1" ht="12.75">
      <c r="A79" s="99"/>
      <c r="B79" s="252"/>
      <c r="C79" s="253"/>
      <c r="D79" s="129" t="s">
        <v>27</v>
      </c>
      <c r="E79" s="90">
        <v>3109197</v>
      </c>
      <c r="F79" s="90">
        <f t="shared" si="1"/>
        <v>0</v>
      </c>
      <c r="G79" s="92"/>
      <c r="H79" s="92"/>
      <c r="I79" s="92"/>
      <c r="J79" s="92"/>
      <c r="K79" s="92"/>
      <c r="L79" s="92"/>
      <c r="M79" s="93"/>
      <c r="N79" s="89"/>
      <c r="O79" s="98"/>
    </row>
    <row r="80" spans="1:15" s="44" customFormat="1" ht="12.75">
      <c r="A80" s="99" t="s">
        <v>80</v>
      </c>
      <c r="B80" s="418" t="s">
        <v>23</v>
      </c>
      <c r="C80" s="406"/>
      <c r="D80" s="129" t="s">
        <v>149</v>
      </c>
      <c r="E80" s="90"/>
      <c r="F80" s="90">
        <f t="shared" si="1"/>
        <v>103252</v>
      </c>
      <c r="G80" s="92"/>
      <c r="H80" s="92"/>
      <c r="I80" s="92"/>
      <c r="J80" s="92">
        <v>11000</v>
      </c>
      <c r="K80" s="92"/>
      <c r="L80" s="92"/>
      <c r="M80" s="93">
        <v>92252</v>
      </c>
      <c r="N80" s="89"/>
      <c r="O80" s="98"/>
    </row>
    <row r="81" spans="1:15" s="44" customFormat="1" ht="12.75">
      <c r="A81" s="95"/>
      <c r="B81" s="145"/>
      <c r="C81" s="146"/>
      <c r="D81" s="130" t="s">
        <v>27</v>
      </c>
      <c r="E81" s="91"/>
      <c r="F81" s="90">
        <f t="shared" si="1"/>
        <v>103252</v>
      </c>
      <c r="G81" s="92"/>
      <c r="H81" s="92"/>
      <c r="I81" s="92"/>
      <c r="J81" s="92">
        <v>11000</v>
      </c>
      <c r="K81" s="92"/>
      <c r="L81" s="92"/>
      <c r="M81" s="93">
        <v>92252</v>
      </c>
      <c r="N81" s="111"/>
      <c r="O81" s="94"/>
    </row>
    <row r="82" spans="1:15" s="44" customFormat="1" ht="13.5" customHeight="1">
      <c r="A82" s="95" t="s">
        <v>81</v>
      </c>
      <c r="B82" s="437" t="s">
        <v>24</v>
      </c>
      <c r="C82" s="445"/>
      <c r="D82" s="130" t="s">
        <v>149</v>
      </c>
      <c r="E82" s="91">
        <v>1200</v>
      </c>
      <c r="F82" s="91">
        <f t="shared" si="1"/>
        <v>28900</v>
      </c>
      <c r="G82" s="92"/>
      <c r="H82" s="92"/>
      <c r="I82" s="92">
        <v>4000</v>
      </c>
      <c r="J82" s="92">
        <v>9900</v>
      </c>
      <c r="K82" s="92"/>
      <c r="L82" s="92">
        <v>15000</v>
      </c>
      <c r="M82" s="93"/>
      <c r="N82" s="111"/>
      <c r="O82" s="94"/>
    </row>
    <row r="83" spans="1:15" s="44" customFormat="1" ht="13.5" customHeight="1">
      <c r="A83" s="95"/>
      <c r="B83" s="145"/>
      <c r="C83" s="146"/>
      <c r="D83" s="130" t="s">
        <v>27</v>
      </c>
      <c r="E83" s="91">
        <v>1200</v>
      </c>
      <c r="F83" s="91">
        <f t="shared" si="1"/>
        <v>28900</v>
      </c>
      <c r="G83" s="92"/>
      <c r="H83" s="92"/>
      <c r="I83" s="92">
        <v>4000</v>
      </c>
      <c r="J83" s="92">
        <v>9900</v>
      </c>
      <c r="K83" s="92"/>
      <c r="L83" s="92">
        <v>15000</v>
      </c>
      <c r="M83" s="93"/>
      <c r="N83" s="111"/>
      <c r="O83" s="94"/>
    </row>
    <row r="84" spans="1:15" s="44" customFormat="1" ht="13.5" customHeight="1">
      <c r="A84" s="95"/>
      <c r="B84" s="145" t="s">
        <v>28</v>
      </c>
      <c r="C84" s="146"/>
      <c r="D84" s="130" t="s">
        <v>149</v>
      </c>
      <c r="E84" s="91"/>
      <c r="F84" s="91">
        <f t="shared" si="1"/>
        <v>102750</v>
      </c>
      <c r="G84" s="92"/>
      <c r="H84" s="92"/>
      <c r="I84" s="92"/>
      <c r="J84" s="92"/>
      <c r="K84" s="92"/>
      <c r="L84" s="92"/>
      <c r="M84" s="93">
        <v>102750</v>
      </c>
      <c r="N84" s="111"/>
      <c r="O84" s="94"/>
    </row>
    <row r="85" spans="1:15" s="44" customFormat="1" ht="13.5" customHeight="1">
      <c r="A85" s="95"/>
      <c r="B85" s="145"/>
      <c r="C85" s="146"/>
      <c r="D85" s="130" t="s">
        <v>27</v>
      </c>
      <c r="E85" s="91"/>
      <c r="F85" s="91">
        <f t="shared" si="1"/>
        <v>102750</v>
      </c>
      <c r="G85" s="92"/>
      <c r="H85" s="92"/>
      <c r="I85" s="92"/>
      <c r="J85" s="92"/>
      <c r="K85" s="92"/>
      <c r="L85" s="92"/>
      <c r="M85" s="93">
        <v>102750</v>
      </c>
      <c r="N85" s="111"/>
      <c r="O85" s="94"/>
    </row>
    <row r="86" spans="1:15" s="44" customFormat="1" ht="12" customHeight="1">
      <c r="A86" s="95"/>
      <c r="B86" s="437" t="s">
        <v>135</v>
      </c>
      <c r="C86" s="438"/>
      <c r="D86" s="130" t="s">
        <v>149</v>
      </c>
      <c r="E86" s="91"/>
      <c r="F86" s="91">
        <f t="shared" si="1"/>
        <v>5000</v>
      </c>
      <c r="G86" s="92"/>
      <c r="H86" s="92"/>
      <c r="I86" s="92"/>
      <c r="J86" s="92"/>
      <c r="K86" s="92"/>
      <c r="L86" s="92"/>
      <c r="M86" s="93">
        <v>5000</v>
      </c>
      <c r="N86" s="111"/>
      <c r="O86" s="94"/>
    </row>
    <row r="87" spans="1:15" s="44" customFormat="1" ht="12" customHeight="1">
      <c r="A87" s="95"/>
      <c r="B87" s="145"/>
      <c r="C87" s="244"/>
      <c r="D87" s="130" t="s">
        <v>27</v>
      </c>
      <c r="E87" s="91"/>
      <c r="F87" s="91">
        <f t="shared" si="1"/>
        <v>5000</v>
      </c>
      <c r="G87" s="92"/>
      <c r="H87" s="92"/>
      <c r="I87" s="92"/>
      <c r="J87" s="92"/>
      <c r="K87" s="92"/>
      <c r="L87" s="92"/>
      <c r="M87" s="93">
        <v>5000</v>
      </c>
      <c r="N87" s="111"/>
      <c r="O87" s="94"/>
    </row>
    <row r="88" spans="1:15" s="44" customFormat="1" ht="12" customHeight="1">
      <c r="A88" s="95" t="s">
        <v>81</v>
      </c>
      <c r="B88" s="145" t="s">
        <v>26</v>
      </c>
      <c r="C88" s="244"/>
      <c r="D88" s="130" t="s">
        <v>149</v>
      </c>
      <c r="E88" s="91"/>
      <c r="F88" s="91">
        <f>SUM(G88:O88)</f>
        <v>500</v>
      </c>
      <c r="G88" s="92"/>
      <c r="H88" s="92"/>
      <c r="I88" s="92">
        <v>500</v>
      </c>
      <c r="J88" s="92"/>
      <c r="K88" s="92"/>
      <c r="L88" s="92"/>
      <c r="M88" s="93"/>
      <c r="N88" s="111"/>
      <c r="O88" s="94"/>
    </row>
    <row r="89" spans="1:15" s="44" customFormat="1" ht="12" customHeight="1">
      <c r="A89" s="95"/>
      <c r="B89" s="145"/>
      <c r="C89" s="244"/>
      <c r="D89" s="130" t="s">
        <v>27</v>
      </c>
      <c r="E89" s="91"/>
      <c r="F89" s="91">
        <f>SUM(G89:O89)</f>
        <v>500</v>
      </c>
      <c r="G89" s="92"/>
      <c r="H89" s="92"/>
      <c r="I89" s="92">
        <v>500</v>
      </c>
      <c r="J89" s="92"/>
      <c r="K89" s="92"/>
      <c r="L89" s="92"/>
      <c r="M89" s="93"/>
      <c r="N89" s="111"/>
      <c r="O89" s="94"/>
    </row>
    <row r="90" spans="1:15" s="44" customFormat="1" ht="12" customHeight="1">
      <c r="A90" s="95" t="s">
        <v>81</v>
      </c>
      <c r="B90" s="145" t="s">
        <v>272</v>
      </c>
      <c r="C90" s="244"/>
      <c r="D90" s="130" t="s">
        <v>149</v>
      </c>
      <c r="E90" s="91">
        <v>9000</v>
      </c>
      <c r="F90" s="91">
        <f t="shared" si="1"/>
        <v>33000</v>
      </c>
      <c r="G90" s="92"/>
      <c r="H90" s="92"/>
      <c r="I90" s="92">
        <v>33000</v>
      </c>
      <c r="J90" s="92"/>
      <c r="K90" s="92"/>
      <c r="L90" s="92"/>
      <c r="M90" s="93"/>
      <c r="N90" s="111"/>
      <c r="O90" s="94"/>
    </row>
    <row r="91" spans="1:15" s="44" customFormat="1" ht="12" customHeight="1">
      <c r="A91" s="95"/>
      <c r="B91" s="145"/>
      <c r="C91" s="244"/>
      <c r="D91" s="130" t="s">
        <v>27</v>
      </c>
      <c r="E91" s="91">
        <v>9000</v>
      </c>
      <c r="F91" s="91">
        <f t="shared" si="1"/>
        <v>33000</v>
      </c>
      <c r="G91" s="92"/>
      <c r="H91" s="92"/>
      <c r="I91" s="92">
        <v>33000</v>
      </c>
      <c r="J91" s="92"/>
      <c r="K91" s="92"/>
      <c r="L91" s="92"/>
      <c r="M91" s="93"/>
      <c r="N91" s="111"/>
      <c r="O91" s="94"/>
    </row>
    <row r="92" spans="1:15" s="44" customFormat="1" ht="12" customHeight="1">
      <c r="A92" s="99" t="s">
        <v>25</v>
      </c>
      <c r="B92" s="418" t="s">
        <v>66</v>
      </c>
      <c r="C92" s="419"/>
      <c r="D92" s="129" t="s">
        <v>149</v>
      </c>
      <c r="E92" s="90">
        <v>25000</v>
      </c>
      <c r="F92" s="90">
        <f t="shared" si="1"/>
        <v>15000</v>
      </c>
      <c r="G92" s="92"/>
      <c r="H92" s="92"/>
      <c r="I92" s="92"/>
      <c r="J92" s="92">
        <v>15000</v>
      </c>
      <c r="K92" s="92"/>
      <c r="L92" s="92"/>
      <c r="M92" s="93"/>
      <c r="N92" s="89"/>
      <c r="O92" s="98"/>
    </row>
    <row r="93" spans="1:15" s="44" customFormat="1" ht="12" customHeight="1">
      <c r="A93" s="99"/>
      <c r="B93" s="252"/>
      <c r="C93" s="253"/>
      <c r="D93" s="129" t="s">
        <v>27</v>
      </c>
      <c r="E93" s="90">
        <v>25000</v>
      </c>
      <c r="F93" s="90">
        <f t="shared" si="1"/>
        <v>15000</v>
      </c>
      <c r="G93" s="92"/>
      <c r="H93" s="92"/>
      <c r="I93" s="92"/>
      <c r="J93" s="92">
        <v>15000</v>
      </c>
      <c r="K93" s="92"/>
      <c r="L93" s="92"/>
      <c r="M93" s="93"/>
      <c r="N93" s="89"/>
      <c r="O93" s="98"/>
    </row>
    <row r="94" spans="1:15" s="44" customFormat="1" ht="12.75">
      <c r="A94" s="99" t="s">
        <v>82</v>
      </c>
      <c r="B94" s="418" t="s">
        <v>64</v>
      </c>
      <c r="C94" s="406"/>
      <c r="D94" s="129" t="s">
        <v>149</v>
      </c>
      <c r="E94" s="90"/>
      <c r="F94" s="90">
        <f t="shared" si="1"/>
        <v>5250</v>
      </c>
      <c r="G94" s="92"/>
      <c r="H94" s="92"/>
      <c r="I94" s="92"/>
      <c r="J94" s="92">
        <v>5250</v>
      </c>
      <c r="K94" s="92"/>
      <c r="L94" s="92"/>
      <c r="M94" s="93"/>
      <c r="N94" s="89"/>
      <c r="O94" s="98"/>
    </row>
    <row r="95" spans="1:15" s="44" customFormat="1" ht="12.75">
      <c r="A95" s="95"/>
      <c r="B95" s="252"/>
      <c r="C95" s="251"/>
      <c r="D95" s="129" t="s">
        <v>27</v>
      </c>
      <c r="E95" s="90"/>
      <c r="F95" s="90">
        <f t="shared" si="1"/>
        <v>5250</v>
      </c>
      <c r="G95" s="92"/>
      <c r="H95" s="92"/>
      <c r="I95" s="92"/>
      <c r="J95" s="92">
        <v>5250</v>
      </c>
      <c r="K95" s="92"/>
      <c r="L95" s="92"/>
      <c r="M95" s="93"/>
      <c r="N95" s="89"/>
      <c r="O95" s="98"/>
    </row>
    <row r="96" spans="1:15" s="44" customFormat="1" ht="12.75">
      <c r="A96" s="95" t="s">
        <v>89</v>
      </c>
      <c r="B96" s="418" t="s">
        <v>163</v>
      </c>
      <c r="C96" s="419"/>
      <c r="D96" s="129" t="s">
        <v>149</v>
      </c>
      <c r="E96" s="90"/>
      <c r="F96" s="90">
        <f t="shared" si="1"/>
        <v>3600</v>
      </c>
      <c r="G96" s="92"/>
      <c r="H96" s="92"/>
      <c r="I96" s="92">
        <v>3600</v>
      </c>
      <c r="J96" s="92"/>
      <c r="K96" s="92"/>
      <c r="L96" s="92"/>
      <c r="M96" s="93"/>
      <c r="N96" s="89"/>
      <c r="O96" s="98"/>
    </row>
    <row r="97" spans="1:15" s="44" customFormat="1" ht="12.75">
      <c r="A97" s="95"/>
      <c r="B97" s="252"/>
      <c r="C97" s="253"/>
      <c r="D97" s="129" t="s">
        <v>27</v>
      </c>
      <c r="E97" s="90"/>
      <c r="F97" s="90">
        <f t="shared" si="1"/>
        <v>3600</v>
      </c>
      <c r="G97" s="92"/>
      <c r="H97" s="92"/>
      <c r="I97" s="92">
        <v>3600</v>
      </c>
      <c r="J97" s="92"/>
      <c r="K97" s="92"/>
      <c r="L97" s="92"/>
      <c r="M97" s="93"/>
      <c r="N97" s="89"/>
      <c r="O97" s="98"/>
    </row>
    <row r="98" spans="1:15" s="44" customFormat="1" ht="12" customHeight="1">
      <c r="A98" s="99" t="s">
        <v>90</v>
      </c>
      <c r="B98" s="418" t="s">
        <v>71</v>
      </c>
      <c r="C98" s="406"/>
      <c r="D98" s="129" t="s">
        <v>149</v>
      </c>
      <c r="E98" s="90"/>
      <c r="F98" s="90">
        <f t="shared" si="1"/>
        <v>73500</v>
      </c>
      <c r="G98" s="92"/>
      <c r="H98" s="92">
        <v>7200</v>
      </c>
      <c r="I98" s="92"/>
      <c r="J98" s="92"/>
      <c r="K98" s="92">
        <v>66300</v>
      </c>
      <c r="L98" s="92"/>
      <c r="M98" s="93"/>
      <c r="N98" s="89"/>
      <c r="O98" s="98"/>
    </row>
    <row r="99" spans="1:15" s="44" customFormat="1" ht="12" customHeight="1">
      <c r="A99" s="99"/>
      <c r="B99" s="249"/>
      <c r="C99" s="251"/>
      <c r="D99" s="129" t="s">
        <v>27</v>
      </c>
      <c r="E99" s="90"/>
      <c r="F99" s="90">
        <f t="shared" si="1"/>
        <v>73500</v>
      </c>
      <c r="G99" s="92"/>
      <c r="H99" s="92">
        <v>7200</v>
      </c>
      <c r="I99" s="92"/>
      <c r="J99" s="92"/>
      <c r="K99" s="92">
        <v>66300</v>
      </c>
      <c r="L99" s="92"/>
      <c r="M99" s="93"/>
      <c r="N99" s="89"/>
      <c r="O99" s="98"/>
    </row>
    <row r="100" spans="1:15" s="44" customFormat="1" ht="12.75">
      <c r="A100" s="116">
        <v>853322</v>
      </c>
      <c r="B100" s="420" t="s">
        <v>70</v>
      </c>
      <c r="C100" s="422"/>
      <c r="D100" s="129" t="s">
        <v>149</v>
      </c>
      <c r="E100" s="90"/>
      <c r="F100" s="90">
        <f t="shared" si="1"/>
        <v>5500</v>
      </c>
      <c r="G100" s="92"/>
      <c r="H100" s="92"/>
      <c r="I100" s="92"/>
      <c r="J100" s="92"/>
      <c r="K100" s="92">
        <v>5500</v>
      </c>
      <c r="L100" s="92"/>
      <c r="M100" s="93"/>
      <c r="N100" s="90"/>
      <c r="O100" s="98"/>
    </row>
    <row r="101" spans="1:15" s="44" customFormat="1" ht="12.75">
      <c r="A101" s="116"/>
      <c r="B101" s="249"/>
      <c r="C101" s="250"/>
      <c r="D101" s="129" t="s">
        <v>27</v>
      </c>
      <c r="E101" s="90"/>
      <c r="F101" s="90">
        <f t="shared" si="1"/>
        <v>5500</v>
      </c>
      <c r="G101" s="92"/>
      <c r="H101" s="92"/>
      <c r="I101" s="92"/>
      <c r="J101" s="92"/>
      <c r="K101" s="92">
        <v>5500</v>
      </c>
      <c r="L101" s="92"/>
      <c r="M101" s="93"/>
      <c r="N101" s="90"/>
      <c r="O101" s="98"/>
    </row>
    <row r="102" spans="1:15" s="44" customFormat="1" ht="12.75">
      <c r="A102" s="116">
        <v>853333</v>
      </c>
      <c r="B102" s="420" t="s">
        <v>74</v>
      </c>
      <c r="C102" s="422"/>
      <c r="D102" s="129" t="s">
        <v>149</v>
      </c>
      <c r="E102" s="90"/>
      <c r="F102" s="90">
        <f t="shared" si="1"/>
        <v>29000</v>
      </c>
      <c r="G102" s="92"/>
      <c r="H102" s="92"/>
      <c r="I102" s="92"/>
      <c r="J102" s="92"/>
      <c r="K102" s="92">
        <v>29000</v>
      </c>
      <c r="L102" s="92"/>
      <c r="M102" s="93"/>
      <c r="N102" s="90"/>
      <c r="O102" s="98"/>
    </row>
    <row r="103" spans="1:15" s="44" customFormat="1" ht="12.75">
      <c r="A103" s="116"/>
      <c r="B103" s="249"/>
      <c r="C103" s="250"/>
      <c r="D103" s="129" t="s">
        <v>27</v>
      </c>
      <c r="E103" s="90"/>
      <c r="F103" s="90">
        <f t="shared" si="1"/>
        <v>29000</v>
      </c>
      <c r="G103" s="92"/>
      <c r="H103" s="92"/>
      <c r="I103" s="92"/>
      <c r="J103" s="92"/>
      <c r="K103" s="92">
        <v>29000</v>
      </c>
      <c r="L103" s="92"/>
      <c r="M103" s="93"/>
      <c r="N103" s="90"/>
      <c r="O103" s="98"/>
    </row>
    <row r="104" spans="1:15" s="44" customFormat="1" ht="12.75">
      <c r="A104" s="99" t="s">
        <v>91</v>
      </c>
      <c r="B104" s="418" t="s">
        <v>73</v>
      </c>
      <c r="C104" s="419"/>
      <c r="D104" s="129" t="s">
        <v>149</v>
      </c>
      <c r="E104" s="90">
        <v>2500</v>
      </c>
      <c r="F104" s="90">
        <f t="shared" si="1"/>
        <v>29500</v>
      </c>
      <c r="G104" s="92"/>
      <c r="H104" s="92"/>
      <c r="I104" s="92"/>
      <c r="J104" s="92"/>
      <c r="K104" s="92">
        <v>29500</v>
      </c>
      <c r="L104" s="92"/>
      <c r="M104" s="93"/>
      <c r="N104" s="90"/>
      <c r="O104" s="98"/>
    </row>
    <row r="105" spans="1:15" s="44" customFormat="1" ht="12.75">
      <c r="A105" s="99"/>
      <c r="B105" s="252"/>
      <c r="C105" s="253"/>
      <c r="D105" s="129" t="s">
        <v>27</v>
      </c>
      <c r="E105" s="90">
        <v>2500</v>
      </c>
      <c r="F105" s="90">
        <f t="shared" si="1"/>
        <v>29500</v>
      </c>
      <c r="G105" s="92"/>
      <c r="H105" s="92"/>
      <c r="I105" s="92"/>
      <c r="J105" s="92"/>
      <c r="K105" s="92">
        <v>29500</v>
      </c>
      <c r="L105" s="92"/>
      <c r="M105" s="93"/>
      <c r="N105" s="90"/>
      <c r="O105" s="98"/>
    </row>
    <row r="106" spans="1:15" s="44" customFormat="1" ht="12.75">
      <c r="A106" s="99" t="s">
        <v>91</v>
      </c>
      <c r="B106" s="418" t="s">
        <v>65</v>
      </c>
      <c r="C106" s="406"/>
      <c r="D106" s="129" t="s">
        <v>149</v>
      </c>
      <c r="E106" s="90"/>
      <c r="F106" s="90">
        <f t="shared" si="1"/>
        <v>3844</v>
      </c>
      <c r="G106" s="90">
        <v>2464</v>
      </c>
      <c r="H106" s="90">
        <v>680</v>
      </c>
      <c r="I106" s="90">
        <v>700</v>
      </c>
      <c r="J106" s="90"/>
      <c r="K106" s="90"/>
      <c r="L106" s="90"/>
      <c r="M106" s="90"/>
      <c r="N106" s="90"/>
      <c r="O106" s="98"/>
    </row>
    <row r="107" spans="1:15" s="44" customFormat="1" ht="12.75">
      <c r="A107" s="99"/>
      <c r="B107" s="247"/>
      <c r="C107" s="146"/>
      <c r="D107" s="129" t="s">
        <v>27</v>
      </c>
      <c r="E107" s="90"/>
      <c r="F107" s="90">
        <f t="shared" si="1"/>
        <v>3844</v>
      </c>
      <c r="G107" s="101">
        <v>2464</v>
      </c>
      <c r="H107" s="101">
        <v>680</v>
      </c>
      <c r="I107" s="101">
        <v>700</v>
      </c>
      <c r="J107" s="101"/>
      <c r="K107" s="101"/>
      <c r="L107" s="101"/>
      <c r="M107" s="102"/>
      <c r="N107" s="90"/>
      <c r="O107" s="98"/>
    </row>
    <row r="108" spans="1:15" s="44" customFormat="1" ht="12.75">
      <c r="A108" s="116">
        <v>853355</v>
      </c>
      <c r="B108" s="442" t="s">
        <v>75</v>
      </c>
      <c r="C108" s="443"/>
      <c r="D108" s="129" t="s">
        <v>149</v>
      </c>
      <c r="E108" s="90"/>
      <c r="F108" s="90">
        <f t="shared" si="1"/>
        <v>28700</v>
      </c>
      <c r="G108" s="101"/>
      <c r="H108" s="101"/>
      <c r="I108" s="101"/>
      <c r="J108" s="101"/>
      <c r="K108" s="101">
        <v>28700</v>
      </c>
      <c r="L108" s="101"/>
      <c r="M108" s="102"/>
      <c r="N108" s="90"/>
      <c r="O108" s="98"/>
    </row>
    <row r="109" spans="1:15" s="44" customFormat="1" ht="12.75">
      <c r="A109" s="116"/>
      <c r="B109" s="247"/>
      <c r="C109" s="248"/>
      <c r="D109" s="129" t="s">
        <v>27</v>
      </c>
      <c r="E109" s="90"/>
      <c r="F109" s="90">
        <f t="shared" si="1"/>
        <v>28700</v>
      </c>
      <c r="G109" s="101"/>
      <c r="H109" s="101"/>
      <c r="I109" s="101"/>
      <c r="J109" s="101"/>
      <c r="K109" s="101">
        <v>28700</v>
      </c>
      <c r="L109" s="101"/>
      <c r="M109" s="102"/>
      <c r="N109" s="90"/>
      <c r="O109" s="98"/>
    </row>
    <row r="110" spans="1:15" s="44" customFormat="1" ht="12.75">
      <c r="A110" s="99" t="s">
        <v>92</v>
      </c>
      <c r="B110" s="418" t="s">
        <v>253</v>
      </c>
      <c r="C110" s="406"/>
      <c r="D110" s="129" t="s">
        <v>149</v>
      </c>
      <c r="E110" s="90"/>
      <c r="F110" s="90">
        <f t="shared" si="1"/>
        <v>6500</v>
      </c>
      <c r="G110" s="101"/>
      <c r="H110" s="101"/>
      <c r="I110" s="101">
        <v>4200</v>
      </c>
      <c r="J110" s="101">
        <v>2300</v>
      </c>
      <c r="K110" s="101"/>
      <c r="L110" s="101"/>
      <c r="M110" s="102"/>
      <c r="N110" s="90"/>
      <c r="O110" s="98"/>
    </row>
    <row r="111" spans="1:15" s="44" customFormat="1" ht="12.75">
      <c r="A111" s="99"/>
      <c r="B111" s="252"/>
      <c r="C111" s="251"/>
      <c r="D111" s="129" t="s">
        <v>27</v>
      </c>
      <c r="E111" s="90"/>
      <c r="F111" s="90">
        <f t="shared" si="1"/>
        <v>6500</v>
      </c>
      <c r="G111" s="101"/>
      <c r="H111" s="101"/>
      <c r="I111" s="101">
        <v>4200</v>
      </c>
      <c r="J111" s="101">
        <v>2300</v>
      </c>
      <c r="K111" s="101"/>
      <c r="L111" s="101"/>
      <c r="M111" s="102"/>
      <c r="N111" s="90"/>
      <c r="O111" s="98"/>
    </row>
    <row r="112" spans="1:15" s="44" customFormat="1" ht="12.75">
      <c r="A112" s="112">
        <v>901116</v>
      </c>
      <c r="B112" s="440" t="s">
        <v>130</v>
      </c>
      <c r="C112" s="441"/>
      <c r="D112" s="129" t="s">
        <v>149</v>
      </c>
      <c r="E112" s="90">
        <v>14257</v>
      </c>
      <c r="F112" s="90">
        <f t="shared" si="1"/>
        <v>5791</v>
      </c>
      <c r="G112" s="104"/>
      <c r="H112" s="104"/>
      <c r="I112" s="104"/>
      <c r="J112" s="104"/>
      <c r="K112" s="104"/>
      <c r="L112" s="104">
        <v>5791</v>
      </c>
      <c r="M112" s="105"/>
      <c r="N112" s="106"/>
      <c r="O112" s="107"/>
    </row>
    <row r="113" spans="1:15" s="44" customFormat="1" ht="12.75">
      <c r="A113" s="281"/>
      <c r="B113" s="257"/>
      <c r="C113" s="282"/>
      <c r="D113" s="130" t="s">
        <v>27</v>
      </c>
      <c r="E113" s="91">
        <v>14257</v>
      </c>
      <c r="F113" s="90">
        <f t="shared" si="1"/>
        <v>5791</v>
      </c>
      <c r="G113" s="103"/>
      <c r="H113" s="103"/>
      <c r="I113" s="103"/>
      <c r="J113" s="103"/>
      <c r="K113" s="103"/>
      <c r="L113" s="103">
        <v>5791</v>
      </c>
      <c r="M113" s="283"/>
      <c r="N113" s="284"/>
      <c r="O113" s="285"/>
    </row>
    <row r="114" spans="1:15" s="44" customFormat="1" ht="12.75">
      <c r="A114" s="95" t="s">
        <v>93</v>
      </c>
      <c r="B114" s="442" t="s">
        <v>155</v>
      </c>
      <c r="C114" s="443"/>
      <c r="D114" s="130" t="s">
        <v>149</v>
      </c>
      <c r="E114" s="91"/>
      <c r="F114" s="90">
        <f t="shared" si="1"/>
        <v>41690</v>
      </c>
      <c r="G114" s="92"/>
      <c r="H114" s="92"/>
      <c r="I114" s="92">
        <v>29640</v>
      </c>
      <c r="J114" s="92">
        <v>12050</v>
      </c>
      <c r="K114" s="92"/>
      <c r="L114" s="92"/>
      <c r="M114" s="93"/>
      <c r="N114" s="91"/>
      <c r="O114" s="94"/>
    </row>
    <row r="115" spans="1:15" s="44" customFormat="1" ht="12.75">
      <c r="A115" s="95"/>
      <c r="B115" s="247"/>
      <c r="C115" s="248"/>
      <c r="D115" s="130" t="s">
        <v>27</v>
      </c>
      <c r="E115" s="91"/>
      <c r="F115" s="90">
        <f t="shared" si="1"/>
        <v>41690</v>
      </c>
      <c r="G115" s="92"/>
      <c r="H115" s="92"/>
      <c r="I115" s="92">
        <v>29640</v>
      </c>
      <c r="J115" s="92">
        <v>12050</v>
      </c>
      <c r="K115" s="92"/>
      <c r="L115" s="92"/>
      <c r="M115" s="93"/>
      <c r="N115" s="91"/>
      <c r="O115" s="94"/>
    </row>
    <row r="116" spans="1:15" s="44" customFormat="1" ht="12.75">
      <c r="A116" s="95" t="s">
        <v>94</v>
      </c>
      <c r="B116" s="418" t="s">
        <v>254</v>
      </c>
      <c r="C116" s="406"/>
      <c r="D116" s="129" t="s">
        <v>149</v>
      </c>
      <c r="E116" s="91">
        <v>1200</v>
      </c>
      <c r="F116" s="90">
        <f t="shared" si="1"/>
        <v>32000</v>
      </c>
      <c r="G116" s="92"/>
      <c r="H116" s="92"/>
      <c r="I116" s="92">
        <v>6700</v>
      </c>
      <c r="J116" s="92">
        <v>20500</v>
      </c>
      <c r="K116" s="92"/>
      <c r="L116" s="92"/>
      <c r="M116" s="93"/>
      <c r="N116" s="91"/>
      <c r="O116" s="94">
        <v>4800</v>
      </c>
    </row>
    <row r="117" spans="1:15" s="44" customFormat="1" ht="12.75">
      <c r="A117" s="95"/>
      <c r="B117" s="252"/>
      <c r="C117" s="251"/>
      <c r="D117" s="129" t="s">
        <v>27</v>
      </c>
      <c r="E117" s="91">
        <v>1200</v>
      </c>
      <c r="F117" s="90">
        <f t="shared" si="1"/>
        <v>32000</v>
      </c>
      <c r="G117" s="92"/>
      <c r="H117" s="92"/>
      <c r="I117" s="92">
        <v>6700</v>
      </c>
      <c r="J117" s="92">
        <v>20500</v>
      </c>
      <c r="K117" s="92"/>
      <c r="L117" s="92"/>
      <c r="M117" s="93"/>
      <c r="N117" s="91"/>
      <c r="O117" s="94">
        <v>4800</v>
      </c>
    </row>
    <row r="118" spans="1:15" s="44" customFormat="1" ht="12.75">
      <c r="A118" s="99" t="s">
        <v>95</v>
      </c>
      <c r="B118" s="418" t="s">
        <v>67</v>
      </c>
      <c r="C118" s="406"/>
      <c r="D118" s="129" t="s">
        <v>149</v>
      </c>
      <c r="E118" s="90"/>
      <c r="F118" s="90">
        <f t="shared" si="1"/>
        <v>32600</v>
      </c>
      <c r="G118" s="101"/>
      <c r="H118" s="101"/>
      <c r="I118" s="101">
        <v>10000</v>
      </c>
      <c r="J118" s="101">
        <v>11600</v>
      </c>
      <c r="K118" s="101"/>
      <c r="L118" s="101"/>
      <c r="M118" s="102">
        <v>11000</v>
      </c>
      <c r="N118" s="90"/>
      <c r="O118" s="98"/>
    </row>
    <row r="119" spans="1:15" s="44" customFormat="1" ht="12.75">
      <c r="A119" s="95"/>
      <c r="B119" s="145"/>
      <c r="C119" s="146"/>
      <c r="D119" s="130" t="s">
        <v>27</v>
      </c>
      <c r="E119" s="91"/>
      <c r="F119" s="90">
        <f t="shared" si="1"/>
        <v>32600</v>
      </c>
      <c r="G119" s="92"/>
      <c r="H119" s="92"/>
      <c r="I119" s="92">
        <v>10000</v>
      </c>
      <c r="J119" s="92">
        <v>11600</v>
      </c>
      <c r="K119" s="92"/>
      <c r="L119" s="92"/>
      <c r="M119" s="93">
        <v>11000</v>
      </c>
      <c r="N119" s="91"/>
      <c r="O119" s="94"/>
    </row>
    <row r="120" spans="1:15" s="44" customFormat="1" ht="12.75" customHeight="1">
      <c r="A120" s="95" t="s">
        <v>95</v>
      </c>
      <c r="B120" s="437" t="s">
        <v>68</v>
      </c>
      <c r="C120" s="445"/>
      <c r="D120" s="130" t="s">
        <v>149</v>
      </c>
      <c r="E120" s="91"/>
      <c r="F120" s="91">
        <f t="shared" si="1"/>
        <v>36000</v>
      </c>
      <c r="G120" s="92"/>
      <c r="H120" s="92"/>
      <c r="I120" s="92"/>
      <c r="J120" s="92">
        <v>36000</v>
      </c>
      <c r="K120" s="92"/>
      <c r="L120" s="92"/>
      <c r="M120" s="93"/>
      <c r="N120" s="91"/>
      <c r="O120" s="94"/>
    </row>
    <row r="121" spans="1:15" s="44" customFormat="1" ht="12.75" customHeight="1">
      <c r="A121" s="95"/>
      <c r="B121" s="145"/>
      <c r="C121" s="146"/>
      <c r="D121" s="130" t="s">
        <v>27</v>
      </c>
      <c r="E121" s="91"/>
      <c r="F121" s="91">
        <f t="shared" si="1"/>
        <v>36000</v>
      </c>
      <c r="G121" s="92"/>
      <c r="H121" s="92"/>
      <c r="I121" s="92"/>
      <c r="J121" s="92">
        <v>36000</v>
      </c>
      <c r="K121" s="92"/>
      <c r="L121" s="92"/>
      <c r="M121" s="93"/>
      <c r="N121" s="91"/>
      <c r="O121" s="94"/>
    </row>
    <row r="122" spans="1:15" s="44" customFormat="1" ht="12.75">
      <c r="A122" s="95" t="s">
        <v>95</v>
      </c>
      <c r="B122" s="437" t="s">
        <v>271</v>
      </c>
      <c r="C122" s="445"/>
      <c r="D122" s="130" t="s">
        <v>149</v>
      </c>
      <c r="E122" s="91"/>
      <c r="F122" s="91">
        <f>SUM(G122:O122)</f>
        <v>25000</v>
      </c>
      <c r="G122" s="92"/>
      <c r="H122" s="92"/>
      <c r="I122" s="92"/>
      <c r="J122" s="92">
        <v>25000</v>
      </c>
      <c r="K122" s="92"/>
      <c r="L122" s="92"/>
      <c r="M122" s="93"/>
      <c r="N122" s="91"/>
      <c r="O122" s="94"/>
    </row>
    <row r="123" spans="1:15" s="44" customFormat="1" ht="13.5" thickBot="1">
      <c r="A123" s="147"/>
      <c r="B123" s="258"/>
      <c r="C123" s="259"/>
      <c r="D123" s="148" t="s">
        <v>27</v>
      </c>
      <c r="E123" s="149"/>
      <c r="F123" s="149">
        <f>SUM(G123:O123)</f>
        <v>25000</v>
      </c>
      <c r="G123" s="150"/>
      <c r="H123" s="150"/>
      <c r="I123" s="150"/>
      <c r="J123" s="150">
        <v>25000</v>
      </c>
      <c r="K123" s="150"/>
      <c r="L123" s="150"/>
      <c r="M123" s="151"/>
      <c r="N123" s="149"/>
      <c r="O123" s="152"/>
    </row>
    <row r="124" spans="1:15" s="44" customFormat="1" ht="13.5" thickTop="1">
      <c r="A124" s="427" t="s">
        <v>228</v>
      </c>
      <c r="B124" s="428"/>
      <c r="C124" s="428"/>
      <c r="D124" s="429"/>
      <c r="E124" s="374" t="s">
        <v>69</v>
      </c>
      <c r="F124" s="377" t="s">
        <v>229</v>
      </c>
      <c r="G124" s="77" t="s">
        <v>230</v>
      </c>
      <c r="H124" s="78"/>
      <c r="I124" s="78"/>
      <c r="J124" s="79"/>
      <c r="K124" s="79"/>
      <c r="L124" s="77" t="s">
        <v>143</v>
      </c>
      <c r="M124" s="78"/>
      <c r="N124" s="80" t="s">
        <v>52</v>
      </c>
      <c r="O124" s="81"/>
    </row>
    <row r="125" spans="1:15" s="44" customFormat="1" ht="12.75">
      <c r="A125" s="430"/>
      <c r="B125" s="439"/>
      <c r="C125" s="439"/>
      <c r="D125" s="432"/>
      <c r="E125" s="375"/>
      <c r="F125" s="378"/>
      <c r="G125" s="82" t="s">
        <v>269</v>
      </c>
      <c r="H125" s="82" t="s">
        <v>231</v>
      </c>
      <c r="I125" s="82" t="s">
        <v>232</v>
      </c>
      <c r="J125" s="82" t="s">
        <v>233</v>
      </c>
      <c r="K125" s="82" t="s">
        <v>234</v>
      </c>
      <c r="L125" s="416" t="s">
        <v>224</v>
      </c>
      <c r="M125" s="416" t="s">
        <v>205</v>
      </c>
      <c r="N125" s="83" t="s">
        <v>53</v>
      </c>
      <c r="O125" s="84" t="s">
        <v>209</v>
      </c>
    </row>
    <row r="126" spans="1:15" s="44" customFormat="1" ht="13.5" thickBot="1">
      <c r="A126" s="433"/>
      <c r="B126" s="434"/>
      <c r="C126" s="434"/>
      <c r="D126" s="435"/>
      <c r="E126" s="376"/>
      <c r="F126" s="379"/>
      <c r="G126" s="85" t="s">
        <v>235</v>
      </c>
      <c r="H126" s="85" t="s">
        <v>236</v>
      </c>
      <c r="I126" s="85" t="s">
        <v>237</v>
      </c>
      <c r="J126" s="85" t="s">
        <v>238</v>
      </c>
      <c r="K126" s="85" t="s">
        <v>239</v>
      </c>
      <c r="L126" s="417"/>
      <c r="M126" s="417"/>
      <c r="N126" s="86"/>
      <c r="O126" s="87"/>
    </row>
    <row r="127" spans="1:15" s="44" customFormat="1" ht="13.5" thickTop="1">
      <c r="A127" s="95" t="s">
        <v>102</v>
      </c>
      <c r="B127" s="437" t="s">
        <v>255</v>
      </c>
      <c r="C127" s="445"/>
      <c r="D127" s="130" t="s">
        <v>149</v>
      </c>
      <c r="E127" s="91"/>
      <c r="F127" s="91">
        <f>SUM(G127:O127)</f>
        <v>2350</v>
      </c>
      <c r="G127" s="92"/>
      <c r="H127" s="92"/>
      <c r="I127" s="92">
        <v>850</v>
      </c>
      <c r="J127" s="92"/>
      <c r="K127" s="92"/>
      <c r="L127" s="92">
        <v>1500</v>
      </c>
      <c r="M127" s="93"/>
      <c r="N127" s="91"/>
      <c r="O127" s="94"/>
    </row>
    <row r="128" spans="1:15" s="44" customFormat="1" ht="12.75">
      <c r="A128" s="95"/>
      <c r="B128" s="145"/>
      <c r="C128" s="146"/>
      <c r="D128" s="130" t="s">
        <v>27</v>
      </c>
      <c r="E128" s="91"/>
      <c r="F128" s="91">
        <f>SUM(G128:O128)</f>
        <v>2350</v>
      </c>
      <c r="G128" s="92"/>
      <c r="H128" s="92"/>
      <c r="I128" s="92">
        <v>850</v>
      </c>
      <c r="J128" s="92"/>
      <c r="K128" s="92"/>
      <c r="L128" s="92">
        <v>1500</v>
      </c>
      <c r="M128" s="93"/>
      <c r="N128" s="91"/>
      <c r="O128" s="94"/>
    </row>
    <row r="129" spans="1:15" s="44" customFormat="1" ht="12" customHeight="1">
      <c r="A129" s="99" t="s">
        <v>103</v>
      </c>
      <c r="B129" s="418" t="s">
        <v>256</v>
      </c>
      <c r="C129" s="406"/>
      <c r="D129" s="129" t="s">
        <v>149</v>
      </c>
      <c r="E129" s="90">
        <v>3000</v>
      </c>
      <c r="F129" s="90">
        <f aca="true" t="shared" si="2" ref="F129:F144">SUM(G129:O129)</f>
        <v>3000</v>
      </c>
      <c r="G129" s="101">
        <v>1600</v>
      </c>
      <c r="H129" s="101">
        <v>425</v>
      </c>
      <c r="I129" s="101">
        <v>975</v>
      </c>
      <c r="J129" s="101"/>
      <c r="K129" s="101"/>
      <c r="L129" s="101"/>
      <c r="M129" s="102"/>
      <c r="N129" s="90"/>
      <c r="O129" s="98"/>
    </row>
    <row r="130" spans="1:15" s="44" customFormat="1" ht="12" customHeight="1">
      <c r="A130" s="99"/>
      <c r="B130" s="252"/>
      <c r="C130" s="251"/>
      <c r="D130" s="129" t="s">
        <v>27</v>
      </c>
      <c r="E130" s="90">
        <v>3000</v>
      </c>
      <c r="F130" s="90">
        <f t="shared" si="2"/>
        <v>3000</v>
      </c>
      <c r="G130" s="92">
        <v>1600</v>
      </c>
      <c r="H130" s="92">
        <v>425</v>
      </c>
      <c r="I130" s="92">
        <v>975</v>
      </c>
      <c r="J130" s="92"/>
      <c r="K130" s="92"/>
      <c r="L130" s="92"/>
      <c r="M130" s="93"/>
      <c r="N130" s="91"/>
      <c r="O130" s="94"/>
    </row>
    <row r="131" spans="1:15" s="44" customFormat="1" ht="12.75">
      <c r="A131" s="99"/>
      <c r="B131" s="418" t="s">
        <v>213</v>
      </c>
      <c r="C131" s="406"/>
      <c r="D131" s="129" t="s">
        <v>149</v>
      </c>
      <c r="E131" s="90">
        <v>100000</v>
      </c>
      <c r="F131" s="90">
        <f t="shared" si="2"/>
        <v>0</v>
      </c>
      <c r="G131" s="92"/>
      <c r="H131" s="92"/>
      <c r="I131" s="92"/>
      <c r="J131" s="92"/>
      <c r="K131" s="92"/>
      <c r="L131" s="92"/>
      <c r="M131" s="93"/>
      <c r="N131" s="91"/>
      <c r="O131" s="94"/>
    </row>
    <row r="132" spans="1:15" s="44" customFormat="1" ht="12.75">
      <c r="A132" s="99"/>
      <c r="B132" s="252"/>
      <c r="C132" s="251"/>
      <c r="D132" s="129" t="s">
        <v>27</v>
      </c>
      <c r="E132" s="90">
        <v>100000</v>
      </c>
      <c r="F132" s="90">
        <f t="shared" si="2"/>
        <v>0</v>
      </c>
      <c r="G132" s="92"/>
      <c r="H132" s="92"/>
      <c r="I132" s="92"/>
      <c r="J132" s="92"/>
      <c r="K132" s="92"/>
      <c r="L132" s="92"/>
      <c r="M132" s="93"/>
      <c r="N132" s="91"/>
      <c r="O132" s="94"/>
    </row>
    <row r="133" spans="1:15" s="44" customFormat="1" ht="12.75">
      <c r="A133" s="99"/>
      <c r="B133" s="418" t="s">
        <v>270</v>
      </c>
      <c r="C133" s="406"/>
      <c r="D133" s="129" t="s">
        <v>149</v>
      </c>
      <c r="E133" s="90">
        <v>140000</v>
      </c>
      <c r="F133" s="90">
        <f t="shared" si="2"/>
        <v>0</v>
      </c>
      <c r="G133" s="92"/>
      <c r="H133" s="92"/>
      <c r="I133" s="92"/>
      <c r="J133" s="92"/>
      <c r="K133" s="92"/>
      <c r="L133" s="92"/>
      <c r="M133" s="93"/>
      <c r="N133" s="91"/>
      <c r="O133" s="94"/>
    </row>
    <row r="134" spans="1:15" s="44" customFormat="1" ht="12.75">
      <c r="A134" s="99"/>
      <c r="B134" s="252"/>
      <c r="C134" s="251"/>
      <c r="D134" s="129" t="s">
        <v>27</v>
      </c>
      <c r="E134" s="90">
        <v>140000</v>
      </c>
      <c r="F134" s="90">
        <f t="shared" si="2"/>
        <v>0</v>
      </c>
      <c r="G134" s="92"/>
      <c r="H134" s="92"/>
      <c r="I134" s="92"/>
      <c r="J134" s="92"/>
      <c r="K134" s="92"/>
      <c r="L134" s="92"/>
      <c r="M134" s="93"/>
      <c r="N134" s="91"/>
      <c r="O134" s="94"/>
    </row>
    <row r="135" spans="1:15" s="44" customFormat="1" ht="12.75">
      <c r="A135" s="99"/>
      <c r="B135" s="418" t="s">
        <v>156</v>
      </c>
      <c r="C135" s="406"/>
      <c r="D135" s="129" t="s">
        <v>149</v>
      </c>
      <c r="E135" s="90"/>
      <c r="F135" s="90">
        <f t="shared" si="2"/>
        <v>0</v>
      </c>
      <c r="G135" s="92"/>
      <c r="H135" s="92"/>
      <c r="I135" s="92"/>
      <c r="J135" s="92"/>
      <c r="K135" s="92"/>
      <c r="L135" s="92"/>
      <c r="M135" s="93"/>
      <c r="N135" s="91"/>
      <c r="O135" s="94"/>
    </row>
    <row r="136" spans="1:15" s="44" customFormat="1" ht="12.75">
      <c r="A136" s="99"/>
      <c r="B136" s="252"/>
      <c r="C136" s="251"/>
      <c r="D136" s="129" t="s">
        <v>27</v>
      </c>
      <c r="E136" s="90"/>
      <c r="F136" s="90">
        <f t="shared" si="2"/>
        <v>0</v>
      </c>
      <c r="G136" s="92"/>
      <c r="H136" s="92"/>
      <c r="I136" s="92"/>
      <c r="J136" s="92"/>
      <c r="K136" s="92"/>
      <c r="L136" s="92"/>
      <c r="M136" s="93"/>
      <c r="N136" s="91"/>
      <c r="O136" s="94"/>
    </row>
    <row r="137" spans="1:15" s="44" customFormat="1" ht="12.75">
      <c r="A137" s="99"/>
      <c r="B137" s="418" t="s">
        <v>157</v>
      </c>
      <c r="C137" s="406"/>
      <c r="D137" s="129" t="s">
        <v>149</v>
      </c>
      <c r="E137" s="90"/>
      <c r="F137" s="90">
        <f t="shared" si="2"/>
        <v>0</v>
      </c>
      <c r="G137" s="92"/>
      <c r="H137" s="92"/>
      <c r="I137" s="92"/>
      <c r="J137" s="92"/>
      <c r="K137" s="92"/>
      <c r="L137" s="92"/>
      <c r="M137" s="93"/>
      <c r="N137" s="91"/>
      <c r="O137" s="94"/>
    </row>
    <row r="138" spans="1:15" s="44" customFormat="1" ht="12.75">
      <c r="A138" s="99"/>
      <c r="B138" s="252"/>
      <c r="C138" s="251"/>
      <c r="D138" s="129" t="s">
        <v>27</v>
      </c>
      <c r="E138" s="90"/>
      <c r="F138" s="90">
        <f t="shared" si="2"/>
        <v>0</v>
      </c>
      <c r="G138" s="92"/>
      <c r="H138" s="92"/>
      <c r="I138" s="92"/>
      <c r="J138" s="92"/>
      <c r="K138" s="92"/>
      <c r="L138" s="92"/>
      <c r="M138" s="93"/>
      <c r="N138" s="91"/>
      <c r="O138" s="94"/>
    </row>
    <row r="139" spans="1:15" s="44" customFormat="1" ht="12.75">
      <c r="A139" s="99"/>
      <c r="B139" s="418" t="s">
        <v>159</v>
      </c>
      <c r="C139" s="406"/>
      <c r="D139" s="129" t="s">
        <v>149</v>
      </c>
      <c r="E139" s="90">
        <v>2200000</v>
      </c>
      <c r="F139" s="90">
        <f t="shared" si="2"/>
        <v>0</v>
      </c>
      <c r="G139" s="92"/>
      <c r="H139" s="92"/>
      <c r="I139" s="92"/>
      <c r="J139" s="92"/>
      <c r="K139" s="92"/>
      <c r="L139" s="92"/>
      <c r="M139" s="93"/>
      <c r="N139" s="91"/>
      <c r="O139" s="94"/>
    </row>
    <row r="140" spans="1:15" s="44" customFormat="1" ht="12.75">
      <c r="A140" s="99"/>
      <c r="B140" s="252"/>
      <c r="C140" s="251"/>
      <c r="D140" s="129" t="s">
        <v>27</v>
      </c>
      <c r="E140" s="90">
        <v>2200000</v>
      </c>
      <c r="F140" s="90">
        <f t="shared" si="2"/>
        <v>0</v>
      </c>
      <c r="G140" s="92"/>
      <c r="H140" s="92"/>
      <c r="I140" s="92"/>
      <c r="J140" s="92"/>
      <c r="K140" s="92"/>
      <c r="L140" s="92"/>
      <c r="M140" s="93"/>
      <c r="N140" s="91"/>
      <c r="O140" s="94"/>
    </row>
    <row r="141" spans="1:15" s="44" customFormat="1" ht="12.75">
      <c r="A141" s="99"/>
      <c r="B141" s="418" t="s">
        <v>169</v>
      </c>
      <c r="C141" s="406"/>
      <c r="D141" s="129" t="s">
        <v>149</v>
      </c>
      <c r="E141" s="90"/>
      <c r="F141" s="90">
        <f t="shared" si="2"/>
        <v>1200000</v>
      </c>
      <c r="G141" s="92"/>
      <c r="H141" s="92"/>
      <c r="I141" s="92"/>
      <c r="J141" s="92"/>
      <c r="K141" s="92"/>
      <c r="L141" s="92"/>
      <c r="M141" s="93"/>
      <c r="N141" s="91"/>
      <c r="O141" s="94">
        <v>1200000</v>
      </c>
    </row>
    <row r="142" spans="1:15" s="44" customFormat="1" ht="12.75">
      <c r="A142" s="115"/>
      <c r="B142" s="252"/>
      <c r="C142" s="251"/>
      <c r="D142" s="129" t="s">
        <v>27</v>
      </c>
      <c r="E142" s="90"/>
      <c r="F142" s="90">
        <f t="shared" si="2"/>
        <v>1200000</v>
      </c>
      <c r="G142" s="92"/>
      <c r="H142" s="92"/>
      <c r="I142" s="92"/>
      <c r="J142" s="92"/>
      <c r="K142" s="92"/>
      <c r="L142" s="92"/>
      <c r="M142" s="93"/>
      <c r="N142" s="91"/>
      <c r="O142" s="94">
        <v>1200000</v>
      </c>
    </row>
    <row r="143" spans="1:15" s="44" customFormat="1" ht="12.75">
      <c r="A143" s="115"/>
      <c r="B143" s="418" t="s">
        <v>175</v>
      </c>
      <c r="C143" s="406"/>
      <c r="D143" s="129" t="s">
        <v>149</v>
      </c>
      <c r="E143" s="90"/>
      <c r="F143" s="90">
        <f t="shared" si="2"/>
        <v>119575</v>
      </c>
      <c r="G143" s="92"/>
      <c r="H143" s="92"/>
      <c r="I143" s="92"/>
      <c r="J143" s="92"/>
      <c r="K143" s="92"/>
      <c r="L143" s="92"/>
      <c r="M143" s="93"/>
      <c r="N143" s="91"/>
      <c r="O143" s="94">
        <v>119575</v>
      </c>
    </row>
    <row r="144" spans="1:15" s="44" customFormat="1" ht="12.75">
      <c r="A144" s="115"/>
      <c r="B144" s="249"/>
      <c r="C144" s="251"/>
      <c r="D144" s="129" t="s">
        <v>27</v>
      </c>
      <c r="E144" s="90"/>
      <c r="F144" s="90">
        <f t="shared" si="2"/>
        <v>111333</v>
      </c>
      <c r="G144" s="92"/>
      <c r="H144" s="92"/>
      <c r="I144" s="92"/>
      <c r="J144" s="92"/>
      <c r="K144" s="92"/>
      <c r="L144" s="92"/>
      <c r="M144" s="93"/>
      <c r="N144" s="91"/>
      <c r="O144" s="94">
        <v>111333</v>
      </c>
    </row>
    <row r="145" spans="1:15" s="44" customFormat="1" ht="12.75">
      <c r="A145" s="446" t="s">
        <v>57</v>
      </c>
      <c r="B145" s="455"/>
      <c r="C145" s="456"/>
      <c r="D145" s="131" t="s">
        <v>149</v>
      </c>
      <c r="E145" s="117">
        <f aca="true" t="shared" si="3" ref="E145:O146">SUM(E9+E11+E13+E15+E17+E19+E21+E23+E25+E27+E29+E31+E33+E35+E37+E39+E41+E43+E45+E47+E49+E51+E53+E55+E57+E59+E61+E66+E68+E70+E72+E74+E76+E78+E80+E82+E84+E86+E88+E90+E92+E94+E96+E98+E100+E102+E104+E106+E108+E110+E112+E114+E116+E118+E120+E122+E127+E129+E131+E133+E135+E137+E139+E141+E143)</f>
        <v>6217257</v>
      </c>
      <c r="F145" s="117">
        <f>SUM(F9+F11+F13+F15+F17+F19+F21+F23+F25+F27+F29+F31+F33+F35+F37+F39+F41+F43+F45+F47+F49+F51+F53+F55+F57+F59+F61+F66+F68+F70+F72+F74+F76+F78+F80+F82+F84+F86+F88+F90+F92+F94+F96+F98+F100+F102+F104+F106+F108+F110+F112+F114+F116+F118+F120+F122+F127+F129+F131+F133+F135+F137+F139+F141+F143)</f>
        <v>4744829</v>
      </c>
      <c r="G145" s="117">
        <f t="shared" si="3"/>
        <v>449904</v>
      </c>
      <c r="H145" s="117">
        <f t="shared" si="3"/>
        <v>142199</v>
      </c>
      <c r="I145" s="117">
        <f t="shared" si="3"/>
        <v>822744</v>
      </c>
      <c r="J145" s="117">
        <f t="shared" si="3"/>
        <v>415373</v>
      </c>
      <c r="K145" s="117">
        <f t="shared" si="3"/>
        <v>159000</v>
      </c>
      <c r="L145" s="117">
        <f t="shared" si="3"/>
        <v>182906</v>
      </c>
      <c r="M145" s="117">
        <f t="shared" si="3"/>
        <v>1075299</v>
      </c>
      <c r="N145" s="117">
        <f t="shared" si="3"/>
        <v>26473</v>
      </c>
      <c r="O145" s="118">
        <f t="shared" si="3"/>
        <v>1470931</v>
      </c>
    </row>
    <row r="146" spans="1:15" s="44" customFormat="1" ht="12.75">
      <c r="A146" s="76"/>
      <c r="B146" s="260"/>
      <c r="C146" s="260"/>
      <c r="D146" s="132" t="s">
        <v>27</v>
      </c>
      <c r="E146" s="117">
        <f t="shared" si="3"/>
        <v>6217257</v>
      </c>
      <c r="F146" s="117">
        <f>SUM(F10+F12+F14+F16+F18+F20+F22+F24+F26+F28+F30+F32+F34+F36+F38+F40+F42+F44+F46+F48+F50+F52+F54+F56+F58+F60+F62+F67+F69+F71+F73+F75+F77+F79+F81+F83+F85+F87+F89+F91+F93+F95+F97+F99+F101+F103+F105+F107+F109+F111+F113+F115+F117+F119+F121+F123+F128+F130+F132+F134+F136+F138+F140+F142+F144)</f>
        <v>4743606</v>
      </c>
      <c r="G146" s="117">
        <f t="shared" si="3"/>
        <v>455275</v>
      </c>
      <c r="H146" s="117">
        <f t="shared" si="3"/>
        <v>143847</v>
      </c>
      <c r="I146" s="117">
        <f t="shared" si="3"/>
        <v>822744</v>
      </c>
      <c r="J146" s="117">
        <f t="shared" si="3"/>
        <v>415373</v>
      </c>
      <c r="K146" s="117">
        <f t="shared" si="3"/>
        <v>159000</v>
      </c>
      <c r="L146" s="117">
        <f t="shared" si="3"/>
        <v>182906</v>
      </c>
      <c r="M146" s="117">
        <f t="shared" si="3"/>
        <v>1075299</v>
      </c>
      <c r="N146" s="117">
        <f t="shared" si="3"/>
        <v>26473</v>
      </c>
      <c r="O146" s="118">
        <f t="shared" si="3"/>
        <v>1462689</v>
      </c>
    </row>
    <row r="147" spans="1:17" s="46" customFormat="1" ht="12.75">
      <c r="A147" s="76"/>
      <c r="B147" s="119"/>
      <c r="C147" s="119"/>
      <c r="D147" s="132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8"/>
      <c r="P147" s="120"/>
      <c r="Q147" s="120"/>
    </row>
    <row r="148" spans="1:15" s="46" customFormat="1" ht="12.75">
      <c r="A148" s="446" t="s">
        <v>158</v>
      </c>
      <c r="B148" s="457"/>
      <c r="C148" s="458"/>
      <c r="D148" s="131" t="s">
        <v>149</v>
      </c>
      <c r="E148" s="117">
        <v>2500</v>
      </c>
      <c r="F148" s="117">
        <f>SUM(G148:O148)</f>
        <v>19384</v>
      </c>
      <c r="G148" s="121">
        <v>9000</v>
      </c>
      <c r="H148" s="121">
        <v>2594</v>
      </c>
      <c r="I148" s="121">
        <v>5630</v>
      </c>
      <c r="J148" s="121">
        <v>600</v>
      </c>
      <c r="K148" s="121"/>
      <c r="L148" s="121"/>
      <c r="M148" s="121">
        <v>1560</v>
      </c>
      <c r="N148" s="117"/>
      <c r="O148" s="118"/>
    </row>
    <row r="149" spans="1:15" s="46" customFormat="1" ht="12.75">
      <c r="A149" s="76"/>
      <c r="B149" s="261"/>
      <c r="C149" s="261"/>
      <c r="D149" s="132" t="s">
        <v>27</v>
      </c>
      <c r="E149" s="117">
        <v>2500</v>
      </c>
      <c r="F149" s="117">
        <f>SUM(G149:O149)</f>
        <v>19384</v>
      </c>
      <c r="G149" s="121">
        <v>9000</v>
      </c>
      <c r="H149" s="121">
        <v>2594</v>
      </c>
      <c r="I149" s="121">
        <v>5630</v>
      </c>
      <c r="J149" s="121">
        <v>600</v>
      </c>
      <c r="K149" s="121"/>
      <c r="L149" s="121"/>
      <c r="M149" s="121">
        <v>1560</v>
      </c>
      <c r="N149" s="117"/>
      <c r="O149" s="118"/>
    </row>
    <row r="150" spans="1:15" s="46" customFormat="1" ht="12.75">
      <c r="A150" s="76"/>
      <c r="B150" s="119"/>
      <c r="C150" s="119"/>
      <c r="D150" s="132"/>
      <c r="E150" s="117"/>
      <c r="F150" s="117"/>
      <c r="G150" s="117"/>
      <c r="H150" s="117"/>
      <c r="I150" s="117"/>
      <c r="J150" s="121"/>
      <c r="K150" s="121"/>
      <c r="L150" s="121"/>
      <c r="M150" s="121"/>
      <c r="N150" s="117"/>
      <c r="O150" s="118"/>
    </row>
    <row r="151" spans="1:15" s="46" customFormat="1" ht="12.75">
      <c r="A151" s="452" t="s">
        <v>259</v>
      </c>
      <c r="B151" s="453"/>
      <c r="C151" s="454"/>
      <c r="D151" s="130"/>
      <c r="E151" s="117"/>
      <c r="F151" s="90"/>
      <c r="G151" s="90"/>
      <c r="H151" s="90"/>
      <c r="I151" s="90"/>
      <c r="J151" s="90"/>
      <c r="K151" s="90"/>
      <c r="L151" s="90"/>
      <c r="M151" s="90"/>
      <c r="N151" s="90"/>
      <c r="O151" s="98"/>
    </row>
    <row r="152" spans="1:15" s="46" customFormat="1" ht="12.75">
      <c r="A152" s="99" t="s">
        <v>164</v>
      </c>
      <c r="B152" s="420" t="s">
        <v>58</v>
      </c>
      <c r="C152" s="421"/>
      <c r="D152" s="129" t="s">
        <v>149</v>
      </c>
      <c r="E152" s="90">
        <v>571</v>
      </c>
      <c r="F152" s="90">
        <f aca="true" t="shared" si="4" ref="F152:F157">SUM(G152:O152)</f>
        <v>571</v>
      </c>
      <c r="G152" s="122"/>
      <c r="H152" s="122"/>
      <c r="I152" s="122">
        <v>571</v>
      </c>
      <c r="J152" s="122"/>
      <c r="K152" s="122"/>
      <c r="L152" s="122"/>
      <c r="M152" s="122"/>
      <c r="N152" s="122"/>
      <c r="O152" s="123"/>
    </row>
    <row r="153" spans="1:15" s="46" customFormat="1" ht="12.75">
      <c r="A153" s="99"/>
      <c r="B153" s="249"/>
      <c r="C153" s="254"/>
      <c r="D153" s="129" t="s">
        <v>27</v>
      </c>
      <c r="E153" s="122">
        <v>571</v>
      </c>
      <c r="F153" s="90">
        <f t="shared" si="4"/>
        <v>571</v>
      </c>
      <c r="G153" s="122"/>
      <c r="H153" s="122"/>
      <c r="I153" s="122">
        <v>571</v>
      </c>
      <c r="J153" s="122"/>
      <c r="K153" s="122"/>
      <c r="L153" s="122"/>
      <c r="M153" s="122"/>
      <c r="N153" s="122"/>
      <c r="O153" s="123"/>
    </row>
    <row r="154" spans="1:15" s="44" customFormat="1" ht="12.75">
      <c r="A154" s="99"/>
      <c r="B154" s="420" t="s">
        <v>59</v>
      </c>
      <c r="C154" s="421"/>
      <c r="D154" s="129" t="s">
        <v>149</v>
      </c>
      <c r="E154" s="122">
        <v>571</v>
      </c>
      <c r="F154" s="90">
        <f t="shared" si="4"/>
        <v>571</v>
      </c>
      <c r="G154" s="122"/>
      <c r="H154" s="122"/>
      <c r="I154" s="122">
        <v>571</v>
      </c>
      <c r="J154" s="122"/>
      <c r="K154" s="122"/>
      <c r="L154" s="122"/>
      <c r="M154" s="122"/>
      <c r="N154" s="122"/>
      <c r="O154" s="123"/>
    </row>
    <row r="155" spans="1:15" s="44" customFormat="1" ht="12.75">
      <c r="A155" s="99"/>
      <c r="B155" s="249"/>
      <c r="C155" s="254"/>
      <c r="D155" s="129" t="s">
        <v>27</v>
      </c>
      <c r="E155" s="122">
        <v>571</v>
      </c>
      <c r="F155" s="90">
        <f t="shared" si="4"/>
        <v>571</v>
      </c>
      <c r="G155" s="122"/>
      <c r="H155" s="122"/>
      <c r="I155" s="122">
        <v>571</v>
      </c>
      <c r="J155" s="122"/>
      <c r="K155" s="122"/>
      <c r="L155" s="122"/>
      <c r="M155" s="122"/>
      <c r="N155" s="122"/>
      <c r="O155" s="123"/>
    </row>
    <row r="156" spans="1:15" s="44" customFormat="1" ht="12.75">
      <c r="A156" s="99"/>
      <c r="B156" s="420" t="s">
        <v>60</v>
      </c>
      <c r="C156" s="422"/>
      <c r="D156" s="129" t="s">
        <v>149</v>
      </c>
      <c r="E156" s="122">
        <v>571</v>
      </c>
      <c r="F156" s="90">
        <f t="shared" si="4"/>
        <v>571</v>
      </c>
      <c r="G156" s="122"/>
      <c r="H156" s="122"/>
      <c r="I156" s="122">
        <v>571</v>
      </c>
      <c r="J156" s="122"/>
      <c r="K156" s="122"/>
      <c r="L156" s="122"/>
      <c r="M156" s="122"/>
      <c r="N156" s="122"/>
      <c r="O156" s="123"/>
    </row>
    <row r="157" spans="1:15" s="44" customFormat="1" ht="12.75">
      <c r="A157" s="115"/>
      <c r="B157" s="249"/>
      <c r="C157" s="250"/>
      <c r="D157" s="129" t="s">
        <v>27</v>
      </c>
      <c r="E157" s="122">
        <v>571</v>
      </c>
      <c r="F157" s="90">
        <f t="shared" si="4"/>
        <v>571</v>
      </c>
      <c r="G157" s="122"/>
      <c r="H157" s="122"/>
      <c r="I157" s="122">
        <v>571</v>
      </c>
      <c r="J157" s="122"/>
      <c r="K157" s="122"/>
      <c r="L157" s="122"/>
      <c r="M157" s="122"/>
      <c r="N157" s="122"/>
      <c r="O157" s="123"/>
    </row>
    <row r="158" spans="1:15" s="44" customFormat="1" ht="12.75">
      <c r="A158" s="446" t="s">
        <v>61</v>
      </c>
      <c r="B158" s="447"/>
      <c r="C158" s="448"/>
      <c r="D158" s="131" t="s">
        <v>149</v>
      </c>
      <c r="E158" s="124">
        <f>SUM(E152+E154+E156)</f>
        <v>1713</v>
      </c>
      <c r="F158" s="124">
        <f aca="true" t="shared" si="5" ref="F158:O158">SUM(F152+F154+F156)</f>
        <v>1713</v>
      </c>
      <c r="G158" s="124">
        <f t="shared" si="5"/>
        <v>0</v>
      </c>
      <c r="H158" s="124">
        <f t="shared" si="5"/>
        <v>0</v>
      </c>
      <c r="I158" s="124">
        <f t="shared" si="5"/>
        <v>1713</v>
      </c>
      <c r="J158" s="124">
        <f t="shared" si="5"/>
        <v>0</v>
      </c>
      <c r="K158" s="124">
        <f t="shared" si="5"/>
        <v>0</v>
      </c>
      <c r="L158" s="124">
        <f t="shared" si="5"/>
        <v>0</v>
      </c>
      <c r="M158" s="124">
        <f t="shared" si="5"/>
        <v>0</v>
      </c>
      <c r="N158" s="124">
        <f t="shared" si="5"/>
        <v>0</v>
      </c>
      <c r="O158" s="118">
        <f t="shared" si="5"/>
        <v>0</v>
      </c>
    </row>
    <row r="159" spans="1:15" s="44" customFormat="1" ht="12.75">
      <c r="A159" s="76"/>
      <c r="B159" s="134"/>
      <c r="C159" s="125"/>
      <c r="D159" s="133" t="s">
        <v>27</v>
      </c>
      <c r="E159" s="124">
        <f>SUM(E153+E155+E157)</f>
        <v>1713</v>
      </c>
      <c r="F159" s="124">
        <f aca="true" t="shared" si="6" ref="F159:O159">SUM(F153+F155+F157)</f>
        <v>1713</v>
      </c>
      <c r="G159" s="124">
        <f t="shared" si="6"/>
        <v>0</v>
      </c>
      <c r="H159" s="124">
        <f t="shared" si="6"/>
        <v>0</v>
      </c>
      <c r="I159" s="124">
        <f t="shared" si="6"/>
        <v>1713</v>
      </c>
      <c r="J159" s="124">
        <f t="shared" si="6"/>
        <v>0</v>
      </c>
      <c r="K159" s="124">
        <f t="shared" si="6"/>
        <v>0</v>
      </c>
      <c r="L159" s="124">
        <f t="shared" si="6"/>
        <v>0</v>
      </c>
      <c r="M159" s="124">
        <f t="shared" si="6"/>
        <v>0</v>
      </c>
      <c r="N159" s="124">
        <f t="shared" si="6"/>
        <v>0</v>
      </c>
      <c r="O159" s="118">
        <f t="shared" si="6"/>
        <v>0</v>
      </c>
    </row>
    <row r="160" spans="1:15" ht="12.75">
      <c r="A160" s="135"/>
      <c r="B160" s="134"/>
      <c r="C160" s="125"/>
      <c r="D160" s="133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6"/>
    </row>
    <row r="161" spans="1:15" ht="12.75">
      <c r="A161" s="449" t="s">
        <v>177</v>
      </c>
      <c r="B161" s="450"/>
      <c r="C161" s="451"/>
      <c r="D161" s="133" t="s">
        <v>144</v>
      </c>
      <c r="E161" s="286">
        <f>SUM(E145+E148+E158)</f>
        <v>6221470</v>
      </c>
      <c r="F161" s="286">
        <f aca="true" t="shared" si="7" ref="F161:O161">SUM(F145+F148+F158)</f>
        <v>4765926</v>
      </c>
      <c r="G161" s="286">
        <f t="shared" si="7"/>
        <v>458904</v>
      </c>
      <c r="H161" s="286">
        <f t="shared" si="7"/>
        <v>144793</v>
      </c>
      <c r="I161" s="286">
        <f t="shared" si="7"/>
        <v>830087</v>
      </c>
      <c r="J161" s="286">
        <f t="shared" si="7"/>
        <v>415973</v>
      </c>
      <c r="K161" s="286">
        <f t="shared" si="7"/>
        <v>159000</v>
      </c>
      <c r="L161" s="286">
        <f t="shared" si="7"/>
        <v>182906</v>
      </c>
      <c r="M161" s="286">
        <f t="shared" si="7"/>
        <v>1076859</v>
      </c>
      <c r="N161" s="286">
        <f t="shared" si="7"/>
        <v>26473</v>
      </c>
      <c r="O161" s="287">
        <f t="shared" si="7"/>
        <v>1470931</v>
      </c>
    </row>
    <row r="162" spans="1:15" ht="13.5" thickBot="1">
      <c r="A162" s="288"/>
      <c r="B162" s="289"/>
      <c r="C162" s="289"/>
      <c r="D162" s="290" t="s">
        <v>27</v>
      </c>
      <c r="E162" s="355">
        <f>SUM(E146+E149+E159)</f>
        <v>6221470</v>
      </c>
      <c r="F162" s="355">
        <f aca="true" t="shared" si="8" ref="F162:O162">SUM(F146+F149+F159)</f>
        <v>4764703</v>
      </c>
      <c r="G162" s="355">
        <f t="shared" si="8"/>
        <v>464275</v>
      </c>
      <c r="H162" s="355">
        <f t="shared" si="8"/>
        <v>146441</v>
      </c>
      <c r="I162" s="355">
        <f t="shared" si="8"/>
        <v>830087</v>
      </c>
      <c r="J162" s="355">
        <f t="shared" si="8"/>
        <v>415973</v>
      </c>
      <c r="K162" s="355">
        <f t="shared" si="8"/>
        <v>159000</v>
      </c>
      <c r="L162" s="355">
        <f t="shared" si="8"/>
        <v>182906</v>
      </c>
      <c r="M162" s="355">
        <f t="shared" si="8"/>
        <v>1076859</v>
      </c>
      <c r="N162" s="355">
        <f t="shared" si="8"/>
        <v>26473</v>
      </c>
      <c r="O162" s="356">
        <f t="shared" si="8"/>
        <v>1462689</v>
      </c>
    </row>
    <row r="163" ht="13.5" thickTop="1"/>
  </sheetData>
  <mergeCells count="87">
    <mergeCell ref="B23:C23"/>
    <mergeCell ref="B104:C104"/>
    <mergeCell ref="B106:C106"/>
    <mergeCell ref="B108:C108"/>
    <mergeCell ref="B100:C100"/>
    <mergeCell ref="B102:C102"/>
    <mergeCell ref="B96:C96"/>
    <mergeCell ref="B98:C98"/>
    <mergeCell ref="B94:C94"/>
    <mergeCell ref="B70:C70"/>
    <mergeCell ref="A151:C151"/>
    <mergeCell ref="B152:C152"/>
    <mergeCell ref="A145:C145"/>
    <mergeCell ref="A148:C148"/>
    <mergeCell ref="A158:C158"/>
    <mergeCell ref="A161:C161"/>
    <mergeCell ref="B154:C154"/>
    <mergeCell ref="B156:C156"/>
    <mergeCell ref="B137:C137"/>
    <mergeCell ref="B139:C139"/>
    <mergeCell ref="B141:C141"/>
    <mergeCell ref="B131:C131"/>
    <mergeCell ref="B133:C133"/>
    <mergeCell ref="B135:C135"/>
    <mergeCell ref="B122:C122"/>
    <mergeCell ref="B127:C127"/>
    <mergeCell ref="B129:C129"/>
    <mergeCell ref="B116:C116"/>
    <mergeCell ref="B118:C118"/>
    <mergeCell ref="B120:C120"/>
    <mergeCell ref="A124:D126"/>
    <mergeCell ref="B110:C110"/>
    <mergeCell ref="B112:C112"/>
    <mergeCell ref="B114:C114"/>
    <mergeCell ref="B76:C76"/>
    <mergeCell ref="B78:C78"/>
    <mergeCell ref="B80:C80"/>
    <mergeCell ref="B82:C82"/>
    <mergeCell ref="B86:C86"/>
    <mergeCell ref="B92:C92"/>
    <mergeCell ref="B72:C72"/>
    <mergeCell ref="B74:C74"/>
    <mergeCell ref="B61:C61"/>
    <mergeCell ref="B66:C66"/>
    <mergeCell ref="B68:C68"/>
    <mergeCell ref="A63:D65"/>
    <mergeCell ref="B43:C43"/>
    <mergeCell ref="B45:C45"/>
    <mergeCell ref="B37:C37"/>
    <mergeCell ref="B39:C39"/>
    <mergeCell ref="B41:C41"/>
    <mergeCell ref="B35:C35"/>
    <mergeCell ref="B25:C25"/>
    <mergeCell ref="B27:C27"/>
    <mergeCell ref="B29:C29"/>
    <mergeCell ref="A3:O3"/>
    <mergeCell ref="A6:D8"/>
    <mergeCell ref="E6:E8"/>
    <mergeCell ref="F6:F8"/>
    <mergeCell ref="L7:L8"/>
    <mergeCell ref="M7:M8"/>
    <mergeCell ref="A4:O4"/>
    <mergeCell ref="B143:C143"/>
    <mergeCell ref="B9:C9"/>
    <mergeCell ref="B11:C11"/>
    <mergeCell ref="B13:C13"/>
    <mergeCell ref="B15:C15"/>
    <mergeCell ref="B17:C17"/>
    <mergeCell ref="B19:C19"/>
    <mergeCell ref="B21:C21"/>
    <mergeCell ref="B31:C31"/>
    <mergeCell ref="B33:C33"/>
    <mergeCell ref="B47:C47"/>
    <mergeCell ref="B55:C55"/>
    <mergeCell ref="B57:C57"/>
    <mergeCell ref="B59:C59"/>
    <mergeCell ref="B49:C49"/>
    <mergeCell ref="B51:C51"/>
    <mergeCell ref="B53:C53"/>
    <mergeCell ref="E63:E65"/>
    <mergeCell ref="F63:F65"/>
    <mergeCell ref="L64:L65"/>
    <mergeCell ref="M64:M65"/>
    <mergeCell ref="E124:E126"/>
    <mergeCell ref="F124:F126"/>
    <mergeCell ref="L125:L126"/>
    <mergeCell ref="M125:M126"/>
  </mergeCells>
  <printOptions/>
  <pageMargins left="0.17" right="0.17" top="0.17" bottom="0.16" header="0.17" footer="0.16"/>
  <pageSetup horizontalDpi="600" verticalDpi="600" orientation="landscape" paperSize="9" scale="75" r:id="rId1"/>
  <rowBreaks count="1" manualBreakCount="1"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52"/>
  <sheetViews>
    <sheetView workbookViewId="0" topLeftCell="A25">
      <selection activeCell="M18" sqref="M18"/>
    </sheetView>
  </sheetViews>
  <sheetFormatPr defaultColWidth="9.00390625" defaultRowHeight="12.75"/>
  <cols>
    <col min="1" max="1" width="20.25390625" style="326" customWidth="1"/>
    <col min="2" max="2" width="10.00390625" style="327" customWidth="1"/>
    <col min="3" max="3" width="8.375" style="303" customWidth="1"/>
    <col min="4" max="4" width="10.375" style="303" customWidth="1"/>
    <col min="5" max="5" width="7.375" style="303" customWidth="1"/>
    <col min="6" max="6" width="8.625" style="303" customWidth="1"/>
    <col min="7" max="7" width="7.75390625" style="303" customWidth="1"/>
    <col min="8" max="8" width="8.625" style="303" customWidth="1"/>
    <col min="9" max="9" width="7.75390625" style="303" customWidth="1"/>
    <col min="10" max="11" width="8.625" style="303" customWidth="1"/>
    <col min="12" max="12" width="8.75390625" style="303" customWidth="1"/>
    <col min="13" max="13" width="7.875" style="303" customWidth="1"/>
    <col min="14" max="14" width="8.00390625" style="320" customWidth="1"/>
    <col min="15" max="16" width="7.375" style="303" customWidth="1"/>
    <col min="17" max="17" width="7.625" style="316" customWidth="1"/>
    <col min="18" max="18" width="13.875" style="316" customWidth="1"/>
    <col min="19" max="19" width="7.00390625" style="316" customWidth="1"/>
    <col min="20" max="20" width="6.875" style="316" customWidth="1"/>
    <col min="21" max="21" width="6.75390625" style="316" customWidth="1"/>
    <col min="22" max="22" width="8.125" style="320" customWidth="1"/>
    <col min="23" max="23" width="9.125" style="316" customWidth="1"/>
    <col min="24" max="16384" width="9.125" style="303" customWidth="1"/>
  </cols>
  <sheetData>
    <row r="1" spans="1:27" ht="20.25" customHeight="1">
      <c r="A1" s="459" t="s">
        <v>304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301"/>
      <c r="X1" s="302"/>
      <c r="Y1" s="302"/>
      <c r="Z1" s="302"/>
      <c r="AA1" s="302"/>
    </row>
    <row r="2" spans="1:27" ht="20.25" customHeight="1" thickBot="1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1"/>
      <c r="X2" s="302"/>
      <c r="Y2" s="302"/>
      <c r="Z2" s="302"/>
      <c r="AA2" s="302"/>
    </row>
    <row r="3" spans="1:23" s="306" customFormat="1" ht="14.25" customHeight="1" thickTop="1">
      <c r="A3" s="460" t="s">
        <v>305</v>
      </c>
      <c r="B3" s="461"/>
      <c r="C3" s="461" t="s">
        <v>306</v>
      </c>
      <c r="D3" s="461" t="s">
        <v>307</v>
      </c>
      <c r="E3" s="461" t="s">
        <v>308</v>
      </c>
      <c r="F3" s="461" t="s">
        <v>309</v>
      </c>
      <c r="G3" s="461" t="s">
        <v>310</v>
      </c>
      <c r="H3" s="461"/>
      <c r="I3" s="461" t="s">
        <v>311</v>
      </c>
      <c r="J3" s="461"/>
      <c r="K3" s="461" t="s">
        <v>312</v>
      </c>
      <c r="L3" s="461" t="s">
        <v>313</v>
      </c>
      <c r="M3" s="461"/>
      <c r="N3" s="461" t="s">
        <v>314</v>
      </c>
      <c r="O3" s="464" t="s">
        <v>230</v>
      </c>
      <c r="P3" s="464"/>
      <c r="Q3" s="464"/>
      <c r="R3" s="464"/>
      <c r="S3" s="464"/>
      <c r="T3" s="464" t="s">
        <v>143</v>
      </c>
      <c r="U3" s="464"/>
      <c r="V3" s="465" t="s">
        <v>315</v>
      </c>
      <c r="W3" s="305"/>
    </row>
    <row r="4" spans="1:23" s="309" customFormat="1" ht="50.25" customHeight="1">
      <c r="A4" s="462"/>
      <c r="B4" s="463"/>
      <c r="C4" s="463"/>
      <c r="D4" s="463"/>
      <c r="E4" s="463"/>
      <c r="F4" s="463"/>
      <c r="G4" s="307" t="s">
        <v>316</v>
      </c>
      <c r="H4" s="307" t="s">
        <v>317</v>
      </c>
      <c r="I4" s="307" t="s">
        <v>316</v>
      </c>
      <c r="J4" s="307" t="s">
        <v>317</v>
      </c>
      <c r="K4" s="463"/>
      <c r="L4" s="307" t="s">
        <v>318</v>
      </c>
      <c r="M4" s="307" t="s">
        <v>319</v>
      </c>
      <c r="N4" s="463"/>
      <c r="O4" s="307" t="s">
        <v>217</v>
      </c>
      <c r="P4" s="307" t="s">
        <v>320</v>
      </c>
      <c r="Q4" s="307" t="s">
        <v>232</v>
      </c>
      <c r="R4" s="307" t="s">
        <v>321</v>
      </c>
      <c r="S4" s="307" t="s">
        <v>322</v>
      </c>
      <c r="T4" s="307" t="s">
        <v>205</v>
      </c>
      <c r="U4" s="307" t="s">
        <v>224</v>
      </c>
      <c r="V4" s="466"/>
      <c r="W4" s="308"/>
    </row>
    <row r="5" spans="1:22" ht="12" customHeight="1">
      <c r="A5" s="310" t="s">
        <v>260</v>
      </c>
      <c r="B5" s="311" t="s">
        <v>144</v>
      </c>
      <c r="C5" s="312">
        <v>5925</v>
      </c>
      <c r="D5" s="312">
        <v>4057</v>
      </c>
      <c r="E5" s="312">
        <v>1185</v>
      </c>
      <c r="F5" s="312">
        <v>0</v>
      </c>
      <c r="G5" s="312">
        <v>0</v>
      </c>
      <c r="H5" s="312">
        <v>0</v>
      </c>
      <c r="I5" s="312">
        <v>0</v>
      </c>
      <c r="J5" s="312">
        <v>0</v>
      </c>
      <c r="K5" s="312">
        <v>0</v>
      </c>
      <c r="L5" s="312"/>
      <c r="M5" s="312"/>
      <c r="N5" s="313">
        <f aca="true" t="shared" si="0" ref="N5:N46">SUM(C5:M5)-D5</f>
        <v>7110</v>
      </c>
      <c r="O5" s="314">
        <v>37574</v>
      </c>
      <c r="P5" s="314">
        <v>11864</v>
      </c>
      <c r="Q5" s="312">
        <v>12278</v>
      </c>
      <c r="R5" s="312">
        <v>4846</v>
      </c>
      <c r="S5" s="312">
        <v>0</v>
      </c>
      <c r="T5" s="312">
        <v>0</v>
      </c>
      <c r="U5" s="312">
        <v>1100</v>
      </c>
      <c r="V5" s="315">
        <f>SUM(O5:U5)-R5</f>
        <v>62816</v>
      </c>
    </row>
    <row r="6" spans="1:22" ht="12" customHeight="1">
      <c r="A6" s="310"/>
      <c r="B6" s="311" t="s">
        <v>27</v>
      </c>
      <c r="C6" s="312">
        <v>5925</v>
      </c>
      <c r="D6" s="312">
        <v>4057</v>
      </c>
      <c r="E6" s="312">
        <v>1185</v>
      </c>
      <c r="F6" s="312">
        <v>0</v>
      </c>
      <c r="G6" s="312">
        <v>0</v>
      </c>
      <c r="H6" s="312">
        <v>0</v>
      </c>
      <c r="I6" s="312">
        <v>0</v>
      </c>
      <c r="J6" s="312">
        <v>0</v>
      </c>
      <c r="K6" s="312">
        <v>0</v>
      </c>
      <c r="L6" s="312"/>
      <c r="M6" s="312"/>
      <c r="N6" s="313">
        <f t="shared" si="0"/>
        <v>7110</v>
      </c>
      <c r="O6" s="314">
        <v>37574</v>
      </c>
      <c r="P6" s="314">
        <v>11864</v>
      </c>
      <c r="Q6" s="312">
        <v>12278</v>
      </c>
      <c r="R6" s="312">
        <v>4846</v>
      </c>
      <c r="S6" s="312">
        <v>0</v>
      </c>
      <c r="T6" s="312">
        <v>0</v>
      </c>
      <c r="U6" s="312">
        <v>1100</v>
      </c>
      <c r="V6" s="315">
        <f aca="true" t="shared" si="1" ref="V6:V28">SUM(O6:U6)-R6</f>
        <v>62816</v>
      </c>
    </row>
    <row r="7" spans="1:22" ht="12" customHeight="1">
      <c r="A7" s="310" t="s">
        <v>261</v>
      </c>
      <c r="B7" s="311" t="s">
        <v>144</v>
      </c>
      <c r="C7" s="312">
        <v>3523</v>
      </c>
      <c r="D7" s="312">
        <v>2823</v>
      </c>
      <c r="E7" s="312">
        <v>705</v>
      </c>
      <c r="F7" s="312">
        <v>0</v>
      </c>
      <c r="G7" s="312">
        <v>0</v>
      </c>
      <c r="H7" s="312">
        <v>0</v>
      </c>
      <c r="I7" s="312">
        <v>0</v>
      </c>
      <c r="J7" s="312">
        <v>0</v>
      </c>
      <c r="K7" s="312">
        <v>0</v>
      </c>
      <c r="L7" s="312"/>
      <c r="M7" s="312"/>
      <c r="N7" s="313">
        <f t="shared" si="0"/>
        <v>4228</v>
      </c>
      <c r="O7" s="314">
        <v>25681</v>
      </c>
      <c r="P7" s="314">
        <v>8078</v>
      </c>
      <c r="Q7" s="312">
        <v>9380</v>
      </c>
      <c r="R7" s="312">
        <v>4325</v>
      </c>
      <c r="S7" s="312">
        <v>0</v>
      </c>
      <c r="T7" s="312">
        <v>2100</v>
      </c>
      <c r="U7" s="312">
        <v>5000</v>
      </c>
      <c r="V7" s="315">
        <f t="shared" si="1"/>
        <v>50239</v>
      </c>
    </row>
    <row r="8" spans="1:22" ht="12" customHeight="1">
      <c r="A8" s="310"/>
      <c r="B8" s="311" t="s">
        <v>27</v>
      </c>
      <c r="C8" s="312">
        <v>3523</v>
      </c>
      <c r="D8" s="312">
        <v>2823</v>
      </c>
      <c r="E8" s="312">
        <v>705</v>
      </c>
      <c r="F8" s="312">
        <v>0</v>
      </c>
      <c r="G8" s="312">
        <v>0</v>
      </c>
      <c r="H8" s="312">
        <v>0</v>
      </c>
      <c r="I8" s="312">
        <v>0</v>
      </c>
      <c r="J8" s="312">
        <v>0</v>
      </c>
      <c r="K8" s="312">
        <v>0</v>
      </c>
      <c r="L8" s="312"/>
      <c r="M8" s="312"/>
      <c r="N8" s="313">
        <f t="shared" si="0"/>
        <v>4228</v>
      </c>
      <c r="O8" s="314">
        <v>25681</v>
      </c>
      <c r="P8" s="314">
        <v>8078</v>
      </c>
      <c r="Q8" s="312">
        <v>9380</v>
      </c>
      <c r="R8" s="312">
        <v>4325</v>
      </c>
      <c r="S8" s="312">
        <v>0</v>
      </c>
      <c r="T8" s="312">
        <v>2100</v>
      </c>
      <c r="U8" s="312">
        <v>5000</v>
      </c>
      <c r="V8" s="315">
        <f t="shared" si="1"/>
        <v>50239</v>
      </c>
    </row>
    <row r="9" spans="1:22" ht="12" customHeight="1">
      <c r="A9" s="310" t="s">
        <v>108</v>
      </c>
      <c r="B9" s="311" t="s">
        <v>144</v>
      </c>
      <c r="C9" s="312">
        <v>1817</v>
      </c>
      <c r="D9" s="312">
        <v>1467</v>
      </c>
      <c r="E9" s="312">
        <v>363</v>
      </c>
      <c r="F9" s="312">
        <v>0</v>
      </c>
      <c r="G9" s="312">
        <v>0</v>
      </c>
      <c r="H9" s="312">
        <v>0</v>
      </c>
      <c r="I9" s="312">
        <v>0</v>
      </c>
      <c r="J9" s="312">
        <v>0</v>
      </c>
      <c r="K9" s="312">
        <v>0</v>
      </c>
      <c r="L9" s="312"/>
      <c r="M9" s="312"/>
      <c r="N9" s="313">
        <f t="shared" si="0"/>
        <v>2180</v>
      </c>
      <c r="O9" s="314">
        <v>14977</v>
      </c>
      <c r="P9" s="314">
        <v>4727</v>
      </c>
      <c r="Q9" s="312">
        <v>6140</v>
      </c>
      <c r="R9" s="312">
        <v>2108</v>
      </c>
      <c r="S9" s="312">
        <v>0</v>
      </c>
      <c r="T9" s="312">
        <v>0</v>
      </c>
      <c r="U9" s="312">
        <v>0</v>
      </c>
      <c r="V9" s="315">
        <f t="shared" si="1"/>
        <v>25844</v>
      </c>
    </row>
    <row r="10" spans="1:22" ht="12" customHeight="1">
      <c r="A10" s="310"/>
      <c r="B10" s="311" t="s">
        <v>27</v>
      </c>
      <c r="C10" s="312">
        <v>1817</v>
      </c>
      <c r="D10" s="312">
        <v>1467</v>
      </c>
      <c r="E10" s="312">
        <v>363</v>
      </c>
      <c r="F10" s="312">
        <v>0</v>
      </c>
      <c r="G10" s="312">
        <v>0</v>
      </c>
      <c r="H10" s="312">
        <v>0</v>
      </c>
      <c r="I10" s="312">
        <v>0</v>
      </c>
      <c r="J10" s="312">
        <v>0</v>
      </c>
      <c r="K10" s="312">
        <v>0</v>
      </c>
      <c r="L10" s="312"/>
      <c r="M10" s="312"/>
      <c r="N10" s="313">
        <f t="shared" si="0"/>
        <v>2180</v>
      </c>
      <c r="O10" s="314">
        <v>14977</v>
      </c>
      <c r="P10" s="314">
        <v>4727</v>
      </c>
      <c r="Q10" s="312">
        <v>6140</v>
      </c>
      <c r="R10" s="312">
        <v>2108</v>
      </c>
      <c r="S10" s="312">
        <v>0</v>
      </c>
      <c r="T10" s="312">
        <v>0</v>
      </c>
      <c r="U10" s="312">
        <v>0</v>
      </c>
      <c r="V10" s="315">
        <f t="shared" si="1"/>
        <v>25844</v>
      </c>
    </row>
    <row r="11" spans="1:22" ht="12" customHeight="1">
      <c r="A11" s="310" t="s">
        <v>262</v>
      </c>
      <c r="B11" s="311" t="s">
        <v>144</v>
      </c>
      <c r="C11" s="312">
        <v>2707</v>
      </c>
      <c r="D11" s="312">
        <v>2206</v>
      </c>
      <c r="E11" s="312">
        <v>541</v>
      </c>
      <c r="F11" s="312">
        <v>0</v>
      </c>
      <c r="G11" s="312">
        <v>0</v>
      </c>
      <c r="H11" s="312">
        <v>0</v>
      </c>
      <c r="I11" s="312">
        <v>0</v>
      </c>
      <c r="J11" s="312">
        <v>0</v>
      </c>
      <c r="K11" s="312">
        <v>0</v>
      </c>
      <c r="L11" s="312"/>
      <c r="M11" s="312"/>
      <c r="N11" s="313">
        <f t="shared" si="0"/>
        <v>3248</v>
      </c>
      <c r="O11" s="314">
        <v>20995</v>
      </c>
      <c r="P11" s="314">
        <v>6599</v>
      </c>
      <c r="Q11" s="312">
        <v>7093</v>
      </c>
      <c r="R11" s="312">
        <v>3066</v>
      </c>
      <c r="S11" s="312">
        <v>0</v>
      </c>
      <c r="T11" s="312">
        <v>0</v>
      </c>
      <c r="U11" s="312">
        <v>0</v>
      </c>
      <c r="V11" s="315">
        <f t="shared" si="1"/>
        <v>34687</v>
      </c>
    </row>
    <row r="12" spans="1:22" ht="12" customHeight="1">
      <c r="A12" s="310"/>
      <c r="B12" s="311" t="s">
        <v>27</v>
      </c>
      <c r="C12" s="312">
        <v>2707</v>
      </c>
      <c r="D12" s="312">
        <v>2206</v>
      </c>
      <c r="E12" s="312">
        <v>541</v>
      </c>
      <c r="F12" s="312">
        <v>0</v>
      </c>
      <c r="G12" s="312">
        <v>0</v>
      </c>
      <c r="H12" s="312">
        <v>0</v>
      </c>
      <c r="I12" s="312">
        <v>0</v>
      </c>
      <c r="J12" s="312">
        <v>0</v>
      </c>
      <c r="K12" s="312">
        <v>0</v>
      </c>
      <c r="L12" s="312"/>
      <c r="M12" s="312"/>
      <c r="N12" s="313">
        <f t="shared" si="0"/>
        <v>3248</v>
      </c>
      <c r="O12" s="314">
        <v>20995</v>
      </c>
      <c r="P12" s="314">
        <v>6599</v>
      </c>
      <c r="Q12" s="312">
        <v>7093</v>
      </c>
      <c r="R12" s="312">
        <v>3066</v>
      </c>
      <c r="S12" s="312">
        <v>0</v>
      </c>
      <c r="T12" s="312">
        <v>0</v>
      </c>
      <c r="U12" s="312">
        <v>0</v>
      </c>
      <c r="V12" s="315">
        <f t="shared" si="1"/>
        <v>34687</v>
      </c>
    </row>
    <row r="13" spans="1:22" ht="12" customHeight="1">
      <c r="A13" s="310" t="s">
        <v>263</v>
      </c>
      <c r="B13" s="311" t="s">
        <v>144</v>
      </c>
      <c r="C13" s="312">
        <v>4276</v>
      </c>
      <c r="D13" s="312">
        <v>3426</v>
      </c>
      <c r="E13" s="312">
        <v>855</v>
      </c>
      <c r="F13" s="312">
        <v>0</v>
      </c>
      <c r="G13" s="312">
        <v>0</v>
      </c>
      <c r="H13" s="312">
        <v>0</v>
      </c>
      <c r="I13" s="312">
        <v>0</v>
      </c>
      <c r="J13" s="312">
        <v>0</v>
      </c>
      <c r="K13" s="312">
        <v>0</v>
      </c>
      <c r="L13" s="312"/>
      <c r="M13" s="312"/>
      <c r="N13" s="313">
        <f t="shared" si="0"/>
        <v>5131</v>
      </c>
      <c r="O13" s="314">
        <v>30482</v>
      </c>
      <c r="P13" s="314">
        <v>9571</v>
      </c>
      <c r="Q13" s="312">
        <v>9688</v>
      </c>
      <c r="R13" s="312">
        <v>3887</v>
      </c>
      <c r="S13" s="312">
        <v>0</v>
      </c>
      <c r="T13" s="312">
        <v>0</v>
      </c>
      <c r="U13" s="312">
        <v>0</v>
      </c>
      <c r="V13" s="315">
        <f t="shared" si="1"/>
        <v>49741</v>
      </c>
    </row>
    <row r="14" spans="1:22" ht="12" customHeight="1">
      <c r="A14" s="310"/>
      <c r="B14" s="311" t="s">
        <v>27</v>
      </c>
      <c r="C14" s="312">
        <v>4276</v>
      </c>
      <c r="D14" s="312">
        <v>3426</v>
      </c>
      <c r="E14" s="312">
        <v>855</v>
      </c>
      <c r="F14" s="312">
        <v>0</v>
      </c>
      <c r="G14" s="312">
        <v>0</v>
      </c>
      <c r="H14" s="312">
        <v>0</v>
      </c>
      <c r="I14" s="312">
        <v>0</v>
      </c>
      <c r="J14" s="312">
        <v>0</v>
      </c>
      <c r="K14" s="312">
        <v>0</v>
      </c>
      <c r="L14" s="312"/>
      <c r="M14" s="312"/>
      <c r="N14" s="313">
        <f t="shared" si="0"/>
        <v>5131</v>
      </c>
      <c r="O14" s="314">
        <v>30482</v>
      </c>
      <c r="P14" s="314">
        <v>9571</v>
      </c>
      <c r="Q14" s="312">
        <v>9688</v>
      </c>
      <c r="R14" s="312">
        <v>3887</v>
      </c>
      <c r="S14" s="312">
        <v>0</v>
      </c>
      <c r="T14" s="312">
        <v>0</v>
      </c>
      <c r="U14" s="312">
        <v>0</v>
      </c>
      <c r="V14" s="315">
        <f t="shared" si="1"/>
        <v>49741</v>
      </c>
    </row>
    <row r="15" spans="1:22" ht="12" customHeight="1">
      <c r="A15" s="310" t="s">
        <v>323</v>
      </c>
      <c r="B15" s="311" t="s">
        <v>144</v>
      </c>
      <c r="C15" s="312">
        <v>2743</v>
      </c>
      <c r="D15" s="312">
        <v>2206</v>
      </c>
      <c r="E15" s="312">
        <v>548</v>
      </c>
      <c r="F15" s="312">
        <v>0</v>
      </c>
      <c r="G15" s="312">
        <v>0</v>
      </c>
      <c r="H15" s="312">
        <v>0</v>
      </c>
      <c r="I15" s="312">
        <v>0</v>
      </c>
      <c r="J15" s="312">
        <v>0</v>
      </c>
      <c r="K15" s="312">
        <v>0</v>
      </c>
      <c r="L15" s="312"/>
      <c r="M15" s="312"/>
      <c r="N15" s="313">
        <f t="shared" si="0"/>
        <v>3291</v>
      </c>
      <c r="O15" s="314">
        <v>17466</v>
      </c>
      <c r="P15" s="314">
        <v>5524</v>
      </c>
      <c r="Q15" s="312">
        <v>7069</v>
      </c>
      <c r="R15" s="312">
        <v>2519</v>
      </c>
      <c r="S15" s="312">
        <v>0</v>
      </c>
      <c r="T15" s="312">
        <v>0</v>
      </c>
      <c r="U15" s="312">
        <v>0</v>
      </c>
      <c r="V15" s="315">
        <f t="shared" si="1"/>
        <v>30059</v>
      </c>
    </row>
    <row r="16" spans="1:22" ht="12" customHeight="1">
      <c r="A16" s="310"/>
      <c r="B16" s="311" t="s">
        <v>27</v>
      </c>
      <c r="C16" s="312">
        <v>2743</v>
      </c>
      <c r="D16" s="312">
        <v>2206</v>
      </c>
      <c r="E16" s="312">
        <v>548</v>
      </c>
      <c r="F16" s="312">
        <v>0</v>
      </c>
      <c r="G16" s="312">
        <v>0</v>
      </c>
      <c r="H16" s="312">
        <v>0</v>
      </c>
      <c r="I16" s="312">
        <v>0</v>
      </c>
      <c r="J16" s="312">
        <v>0</v>
      </c>
      <c r="K16" s="312">
        <v>0</v>
      </c>
      <c r="L16" s="312"/>
      <c r="M16" s="312"/>
      <c r="N16" s="313">
        <f t="shared" si="0"/>
        <v>3291</v>
      </c>
      <c r="O16" s="314">
        <v>17466</v>
      </c>
      <c r="P16" s="314">
        <v>5524</v>
      </c>
      <c r="Q16" s="312">
        <v>7069</v>
      </c>
      <c r="R16" s="312">
        <v>2519</v>
      </c>
      <c r="S16" s="312">
        <v>0</v>
      </c>
      <c r="T16" s="312">
        <v>0</v>
      </c>
      <c r="U16" s="312">
        <v>0</v>
      </c>
      <c r="V16" s="315">
        <f t="shared" si="1"/>
        <v>30059</v>
      </c>
    </row>
    <row r="17" spans="1:22" ht="12" customHeight="1">
      <c r="A17" s="310" t="s">
        <v>264</v>
      </c>
      <c r="B17" s="311" t="s">
        <v>144</v>
      </c>
      <c r="C17" s="312">
        <v>5055</v>
      </c>
      <c r="D17" s="312">
        <v>2084</v>
      </c>
      <c r="E17" s="312">
        <v>1011</v>
      </c>
      <c r="F17" s="312">
        <v>0</v>
      </c>
      <c r="G17" s="312">
        <v>0</v>
      </c>
      <c r="H17" s="312">
        <v>0</v>
      </c>
      <c r="I17" s="312">
        <v>0</v>
      </c>
      <c r="J17" s="312">
        <v>0</v>
      </c>
      <c r="K17" s="312">
        <v>0</v>
      </c>
      <c r="L17" s="312"/>
      <c r="M17" s="312"/>
      <c r="N17" s="313">
        <f t="shared" si="0"/>
        <v>6066</v>
      </c>
      <c r="O17" s="314">
        <v>26430</v>
      </c>
      <c r="P17" s="314">
        <v>8356</v>
      </c>
      <c r="Q17" s="312">
        <v>10760</v>
      </c>
      <c r="R17" s="312">
        <v>2738</v>
      </c>
      <c r="S17" s="312">
        <v>0</v>
      </c>
      <c r="T17" s="312">
        <v>0</v>
      </c>
      <c r="U17" s="312">
        <v>6250</v>
      </c>
      <c r="V17" s="315">
        <f t="shared" si="1"/>
        <v>51796</v>
      </c>
    </row>
    <row r="18" spans="1:22" ht="12" customHeight="1">
      <c r="A18" s="310"/>
      <c r="B18" s="311" t="s">
        <v>27</v>
      </c>
      <c r="C18" s="312">
        <v>5055</v>
      </c>
      <c r="D18" s="312">
        <v>2084</v>
      </c>
      <c r="E18" s="312">
        <v>1011</v>
      </c>
      <c r="F18" s="312">
        <v>0</v>
      </c>
      <c r="G18" s="312">
        <v>0</v>
      </c>
      <c r="H18" s="312">
        <v>0</v>
      </c>
      <c r="I18" s="312">
        <v>0</v>
      </c>
      <c r="J18" s="312">
        <v>0</v>
      </c>
      <c r="K18" s="312">
        <v>0</v>
      </c>
      <c r="L18" s="312"/>
      <c r="M18" s="312"/>
      <c r="N18" s="313">
        <f t="shared" si="0"/>
        <v>6066</v>
      </c>
      <c r="O18" s="314">
        <v>26430</v>
      </c>
      <c r="P18" s="314">
        <v>8356</v>
      </c>
      <c r="Q18" s="312">
        <v>10760</v>
      </c>
      <c r="R18" s="312">
        <v>2738</v>
      </c>
      <c r="S18" s="312">
        <v>0</v>
      </c>
      <c r="T18" s="312">
        <v>0</v>
      </c>
      <c r="U18" s="312">
        <v>6250</v>
      </c>
      <c r="V18" s="315">
        <f t="shared" si="1"/>
        <v>51796</v>
      </c>
    </row>
    <row r="19" spans="1:22" ht="12" customHeight="1">
      <c r="A19" s="310" t="s">
        <v>109</v>
      </c>
      <c r="B19" s="311" t="s">
        <v>144</v>
      </c>
      <c r="C19" s="312">
        <v>4085</v>
      </c>
      <c r="D19" s="312">
        <v>3385</v>
      </c>
      <c r="E19" s="312">
        <v>817</v>
      </c>
      <c r="F19" s="312">
        <v>0</v>
      </c>
      <c r="G19" s="312">
        <v>0</v>
      </c>
      <c r="H19" s="312">
        <v>0</v>
      </c>
      <c r="I19" s="312">
        <v>0</v>
      </c>
      <c r="J19" s="312">
        <v>0</v>
      </c>
      <c r="K19" s="312">
        <v>0</v>
      </c>
      <c r="L19" s="312"/>
      <c r="M19" s="312"/>
      <c r="N19" s="313">
        <f t="shared" si="0"/>
        <v>4902</v>
      </c>
      <c r="O19" s="314">
        <v>28542</v>
      </c>
      <c r="P19" s="314">
        <v>9001</v>
      </c>
      <c r="Q19" s="312">
        <v>10637</v>
      </c>
      <c r="R19" s="312">
        <v>4462</v>
      </c>
      <c r="S19" s="312">
        <v>0</v>
      </c>
      <c r="T19" s="312">
        <v>0</v>
      </c>
      <c r="U19" s="312">
        <v>1200</v>
      </c>
      <c r="V19" s="315">
        <f t="shared" si="1"/>
        <v>49380</v>
      </c>
    </row>
    <row r="20" spans="1:22" ht="12" customHeight="1">
      <c r="A20" s="310"/>
      <c r="B20" s="311" t="s">
        <v>27</v>
      </c>
      <c r="C20" s="312">
        <v>4085</v>
      </c>
      <c r="D20" s="312">
        <v>3385</v>
      </c>
      <c r="E20" s="312">
        <v>817</v>
      </c>
      <c r="F20" s="312">
        <v>0</v>
      </c>
      <c r="G20" s="312">
        <v>0</v>
      </c>
      <c r="H20" s="312">
        <v>0</v>
      </c>
      <c r="I20" s="312">
        <v>0</v>
      </c>
      <c r="J20" s="312">
        <v>0</v>
      </c>
      <c r="K20" s="312">
        <v>0</v>
      </c>
      <c r="L20" s="312"/>
      <c r="M20" s="312"/>
      <c r="N20" s="313">
        <f t="shared" si="0"/>
        <v>4902</v>
      </c>
      <c r="O20" s="314">
        <v>28542</v>
      </c>
      <c r="P20" s="314">
        <v>9001</v>
      </c>
      <c r="Q20" s="312">
        <v>10637</v>
      </c>
      <c r="R20" s="312">
        <v>4462</v>
      </c>
      <c r="S20" s="312">
        <v>0</v>
      </c>
      <c r="T20" s="312">
        <v>0</v>
      </c>
      <c r="U20" s="312">
        <v>1200</v>
      </c>
      <c r="V20" s="315">
        <f t="shared" si="1"/>
        <v>49380</v>
      </c>
    </row>
    <row r="21" spans="1:22" ht="12" customHeight="1">
      <c r="A21" s="310" t="s">
        <v>265</v>
      </c>
      <c r="B21" s="311" t="s">
        <v>144</v>
      </c>
      <c r="C21" s="312">
        <v>967</v>
      </c>
      <c r="D21" s="312">
        <v>768</v>
      </c>
      <c r="E21" s="312">
        <v>194</v>
      </c>
      <c r="F21" s="312">
        <v>0</v>
      </c>
      <c r="G21" s="312">
        <v>0</v>
      </c>
      <c r="H21" s="312">
        <v>0</v>
      </c>
      <c r="I21" s="312">
        <v>0</v>
      </c>
      <c r="J21" s="312">
        <v>0</v>
      </c>
      <c r="K21" s="312">
        <v>0</v>
      </c>
      <c r="L21" s="312"/>
      <c r="M21" s="312"/>
      <c r="N21" s="313">
        <f t="shared" si="0"/>
        <v>1161</v>
      </c>
      <c r="O21" s="314">
        <v>7458</v>
      </c>
      <c r="P21" s="314">
        <v>2372</v>
      </c>
      <c r="Q21" s="312">
        <v>3271</v>
      </c>
      <c r="R21" s="312">
        <v>1013</v>
      </c>
      <c r="S21" s="312">
        <v>0</v>
      </c>
      <c r="T21" s="312">
        <v>0</v>
      </c>
      <c r="U21" s="312">
        <v>4500</v>
      </c>
      <c r="V21" s="315">
        <f t="shared" si="1"/>
        <v>17601</v>
      </c>
    </row>
    <row r="22" spans="1:22" ht="12" customHeight="1">
      <c r="A22" s="310"/>
      <c r="B22" s="311" t="s">
        <v>27</v>
      </c>
      <c r="C22" s="312">
        <v>967</v>
      </c>
      <c r="D22" s="312">
        <v>768</v>
      </c>
      <c r="E22" s="312">
        <v>194</v>
      </c>
      <c r="F22" s="312">
        <v>0</v>
      </c>
      <c r="G22" s="312">
        <v>0</v>
      </c>
      <c r="H22" s="312">
        <v>0</v>
      </c>
      <c r="I22" s="312">
        <v>0</v>
      </c>
      <c r="J22" s="312">
        <v>0</v>
      </c>
      <c r="K22" s="312">
        <v>0</v>
      </c>
      <c r="L22" s="312"/>
      <c r="M22" s="312"/>
      <c r="N22" s="313">
        <f t="shared" si="0"/>
        <v>1161</v>
      </c>
      <c r="O22" s="314">
        <v>7458</v>
      </c>
      <c r="P22" s="314">
        <v>2372</v>
      </c>
      <c r="Q22" s="312">
        <v>3271</v>
      </c>
      <c r="R22" s="312">
        <v>1013</v>
      </c>
      <c r="S22" s="312">
        <v>0</v>
      </c>
      <c r="T22" s="312">
        <v>0</v>
      </c>
      <c r="U22" s="312">
        <v>4500</v>
      </c>
      <c r="V22" s="315">
        <f t="shared" si="1"/>
        <v>17601</v>
      </c>
    </row>
    <row r="23" spans="1:22" ht="12" customHeight="1">
      <c r="A23" s="310" t="s">
        <v>324</v>
      </c>
      <c r="B23" s="311" t="s">
        <v>144</v>
      </c>
      <c r="C23" s="312">
        <v>4964</v>
      </c>
      <c r="D23" s="312">
        <v>3369</v>
      </c>
      <c r="E23" s="312">
        <v>993</v>
      </c>
      <c r="F23" s="312">
        <v>0</v>
      </c>
      <c r="G23" s="312">
        <v>0</v>
      </c>
      <c r="H23" s="312">
        <v>0</v>
      </c>
      <c r="I23" s="312">
        <v>0</v>
      </c>
      <c r="J23" s="312">
        <v>0</v>
      </c>
      <c r="K23" s="312">
        <v>0</v>
      </c>
      <c r="L23" s="312"/>
      <c r="M23" s="312"/>
      <c r="N23" s="313">
        <f t="shared" si="0"/>
        <v>5957</v>
      </c>
      <c r="O23" s="314">
        <v>37763</v>
      </c>
      <c r="P23" s="314">
        <v>11884</v>
      </c>
      <c r="Q23" s="312">
        <v>20474</v>
      </c>
      <c r="R23" s="312">
        <v>3818</v>
      </c>
      <c r="S23" s="312">
        <v>0</v>
      </c>
      <c r="T23" s="312">
        <v>0</v>
      </c>
      <c r="U23" s="312">
        <v>5100</v>
      </c>
      <c r="V23" s="315">
        <f t="shared" si="1"/>
        <v>75221</v>
      </c>
    </row>
    <row r="24" spans="1:22" ht="12" customHeight="1">
      <c r="A24" s="310"/>
      <c r="B24" s="311" t="s">
        <v>27</v>
      </c>
      <c r="C24" s="312">
        <v>4964</v>
      </c>
      <c r="D24" s="312">
        <v>3369</v>
      </c>
      <c r="E24" s="312">
        <v>993</v>
      </c>
      <c r="F24" s="312">
        <v>0</v>
      </c>
      <c r="G24" s="312">
        <v>0</v>
      </c>
      <c r="H24" s="312">
        <v>0</v>
      </c>
      <c r="I24" s="312">
        <v>0</v>
      </c>
      <c r="J24" s="312">
        <v>0</v>
      </c>
      <c r="K24" s="312">
        <v>0</v>
      </c>
      <c r="L24" s="312"/>
      <c r="M24" s="312"/>
      <c r="N24" s="313">
        <f t="shared" si="0"/>
        <v>5957</v>
      </c>
      <c r="O24" s="314">
        <v>37763</v>
      </c>
      <c r="P24" s="314">
        <v>11884</v>
      </c>
      <c r="Q24" s="312">
        <v>20474</v>
      </c>
      <c r="R24" s="312">
        <v>3818</v>
      </c>
      <c r="S24" s="312">
        <v>0</v>
      </c>
      <c r="T24" s="312">
        <v>0</v>
      </c>
      <c r="U24" s="312">
        <v>5100</v>
      </c>
      <c r="V24" s="315">
        <f t="shared" si="1"/>
        <v>75221</v>
      </c>
    </row>
    <row r="25" spans="1:22" ht="12" customHeight="1">
      <c r="A25" s="310" t="s">
        <v>325</v>
      </c>
      <c r="B25" s="311" t="s">
        <v>144</v>
      </c>
      <c r="C25" s="312">
        <v>17381</v>
      </c>
      <c r="D25" s="312">
        <v>13420</v>
      </c>
      <c r="E25" s="312">
        <v>2780</v>
      </c>
      <c r="F25" s="312">
        <v>0</v>
      </c>
      <c r="G25" s="312">
        <v>0</v>
      </c>
      <c r="H25" s="312">
        <v>0</v>
      </c>
      <c r="I25" s="312">
        <v>0</v>
      </c>
      <c r="J25" s="312">
        <v>0</v>
      </c>
      <c r="K25" s="312">
        <v>0</v>
      </c>
      <c r="L25" s="312"/>
      <c r="M25" s="312"/>
      <c r="N25" s="313">
        <f t="shared" si="0"/>
        <v>20161</v>
      </c>
      <c r="O25" s="314">
        <v>189784</v>
      </c>
      <c r="P25" s="314">
        <v>59804</v>
      </c>
      <c r="Q25" s="312">
        <v>69294</v>
      </c>
      <c r="R25" s="312">
        <v>31178</v>
      </c>
      <c r="S25" s="312">
        <v>4101</v>
      </c>
      <c r="T25" s="312">
        <v>0</v>
      </c>
      <c r="U25" s="312">
        <v>4500</v>
      </c>
      <c r="V25" s="315">
        <f t="shared" si="1"/>
        <v>327483</v>
      </c>
    </row>
    <row r="26" spans="1:22" ht="12" customHeight="1">
      <c r="A26" s="310"/>
      <c r="B26" s="311" t="s">
        <v>27</v>
      </c>
      <c r="C26" s="312">
        <v>17381</v>
      </c>
      <c r="D26" s="312">
        <v>13420</v>
      </c>
      <c r="E26" s="312">
        <v>2780</v>
      </c>
      <c r="F26" s="312">
        <v>0</v>
      </c>
      <c r="G26" s="312">
        <v>0</v>
      </c>
      <c r="H26" s="312">
        <v>0</v>
      </c>
      <c r="I26" s="312">
        <v>0</v>
      </c>
      <c r="J26" s="312">
        <v>0</v>
      </c>
      <c r="K26" s="312">
        <v>0</v>
      </c>
      <c r="L26" s="312"/>
      <c r="M26" s="312"/>
      <c r="N26" s="313">
        <f t="shared" si="0"/>
        <v>20161</v>
      </c>
      <c r="O26" s="314">
        <v>189784</v>
      </c>
      <c r="P26" s="314">
        <v>59804</v>
      </c>
      <c r="Q26" s="312">
        <v>69294</v>
      </c>
      <c r="R26" s="312">
        <v>31178</v>
      </c>
      <c r="S26" s="312">
        <v>4101</v>
      </c>
      <c r="T26" s="312">
        <v>0</v>
      </c>
      <c r="U26" s="312">
        <v>4500</v>
      </c>
      <c r="V26" s="315">
        <f t="shared" si="1"/>
        <v>327483</v>
      </c>
    </row>
    <row r="27" spans="1:22" ht="12" customHeight="1">
      <c r="A27" s="310" t="s">
        <v>326</v>
      </c>
      <c r="B27" s="311" t="s">
        <v>144</v>
      </c>
      <c r="C27" s="312">
        <v>7509</v>
      </c>
      <c r="D27" s="312">
        <v>6879</v>
      </c>
      <c r="E27" s="312">
        <v>1472</v>
      </c>
      <c r="F27" s="312">
        <v>0</v>
      </c>
      <c r="G27" s="312">
        <v>0</v>
      </c>
      <c r="H27" s="312">
        <v>0</v>
      </c>
      <c r="I27" s="312">
        <v>0</v>
      </c>
      <c r="J27" s="312">
        <v>0</v>
      </c>
      <c r="K27" s="312">
        <v>0</v>
      </c>
      <c r="L27" s="312"/>
      <c r="M27" s="312"/>
      <c r="N27" s="313">
        <f t="shared" si="0"/>
        <v>8981</v>
      </c>
      <c r="O27" s="312">
        <v>48514</v>
      </c>
      <c r="P27" s="314">
        <v>15394</v>
      </c>
      <c r="Q27" s="312">
        <v>23553</v>
      </c>
      <c r="R27" s="312">
        <v>14450</v>
      </c>
      <c r="S27" s="312">
        <v>792</v>
      </c>
      <c r="T27" s="312">
        <v>0</v>
      </c>
      <c r="U27" s="312">
        <v>450</v>
      </c>
      <c r="V27" s="315">
        <f t="shared" si="1"/>
        <v>88703</v>
      </c>
    </row>
    <row r="28" spans="1:22" ht="12" customHeight="1">
      <c r="A28" s="310"/>
      <c r="B28" s="311" t="s">
        <v>27</v>
      </c>
      <c r="C28" s="312">
        <v>7509</v>
      </c>
      <c r="D28" s="312">
        <v>6879</v>
      </c>
      <c r="E28" s="312">
        <v>1472</v>
      </c>
      <c r="F28" s="312">
        <v>0</v>
      </c>
      <c r="G28" s="312">
        <v>0</v>
      </c>
      <c r="H28" s="312">
        <v>0</v>
      </c>
      <c r="I28" s="312">
        <v>0</v>
      </c>
      <c r="J28" s="312">
        <v>0</v>
      </c>
      <c r="K28" s="312">
        <v>0</v>
      </c>
      <c r="L28" s="312"/>
      <c r="M28" s="312"/>
      <c r="N28" s="313">
        <f t="shared" si="0"/>
        <v>8981</v>
      </c>
      <c r="O28" s="312">
        <v>48514</v>
      </c>
      <c r="P28" s="314">
        <v>15394</v>
      </c>
      <c r="Q28" s="312">
        <v>23553</v>
      </c>
      <c r="R28" s="312">
        <v>14450</v>
      </c>
      <c r="S28" s="312">
        <v>792</v>
      </c>
      <c r="T28" s="312">
        <v>0</v>
      </c>
      <c r="U28" s="312">
        <v>450</v>
      </c>
      <c r="V28" s="315">
        <f t="shared" si="1"/>
        <v>88703</v>
      </c>
    </row>
    <row r="29" spans="1:23" s="320" customFormat="1" ht="12" customHeight="1">
      <c r="A29" s="317" t="s">
        <v>327</v>
      </c>
      <c r="B29" s="318" t="s">
        <v>144</v>
      </c>
      <c r="C29" s="313">
        <f>SUM(C25+C27)</f>
        <v>24890</v>
      </c>
      <c r="D29" s="313">
        <f aca="true" t="shared" si="2" ref="D29:K29">SUM(D25+D27)</f>
        <v>20299</v>
      </c>
      <c r="E29" s="313">
        <f t="shared" si="2"/>
        <v>4252</v>
      </c>
      <c r="F29" s="313">
        <f t="shared" si="2"/>
        <v>0</v>
      </c>
      <c r="G29" s="313">
        <f t="shared" si="2"/>
        <v>0</v>
      </c>
      <c r="H29" s="313">
        <f t="shared" si="2"/>
        <v>0</v>
      </c>
      <c r="I29" s="313">
        <f t="shared" si="2"/>
        <v>0</v>
      </c>
      <c r="J29" s="313">
        <f t="shared" si="2"/>
        <v>0</v>
      </c>
      <c r="K29" s="313">
        <f t="shared" si="2"/>
        <v>0</v>
      </c>
      <c r="L29" s="313"/>
      <c r="M29" s="313"/>
      <c r="N29" s="313">
        <f t="shared" si="0"/>
        <v>29142</v>
      </c>
      <c r="O29" s="313">
        <f>SUM(O25+O27)</f>
        <v>238298</v>
      </c>
      <c r="P29" s="313">
        <f aca="true" t="shared" si="3" ref="P29:V29">SUM(P25+P27)</f>
        <v>75198</v>
      </c>
      <c r="Q29" s="313">
        <f t="shared" si="3"/>
        <v>92847</v>
      </c>
      <c r="R29" s="313">
        <f t="shared" si="3"/>
        <v>45628</v>
      </c>
      <c r="S29" s="313">
        <f t="shared" si="3"/>
        <v>4893</v>
      </c>
      <c r="T29" s="313">
        <f t="shared" si="3"/>
        <v>0</v>
      </c>
      <c r="U29" s="313">
        <f t="shared" si="3"/>
        <v>4950</v>
      </c>
      <c r="V29" s="313">
        <f t="shared" si="3"/>
        <v>416186</v>
      </c>
      <c r="W29" s="319"/>
    </row>
    <row r="30" spans="1:23" s="320" customFormat="1" ht="12" customHeight="1">
      <c r="A30" s="317"/>
      <c r="B30" s="318" t="s">
        <v>27</v>
      </c>
      <c r="C30" s="313">
        <f>SUM(C26+C28)</f>
        <v>24890</v>
      </c>
      <c r="D30" s="313">
        <f aca="true" t="shared" si="4" ref="D30:K30">SUM(D26+D28)</f>
        <v>20299</v>
      </c>
      <c r="E30" s="313">
        <f t="shared" si="4"/>
        <v>4252</v>
      </c>
      <c r="F30" s="313">
        <f t="shared" si="4"/>
        <v>0</v>
      </c>
      <c r="G30" s="313">
        <f t="shared" si="4"/>
        <v>0</v>
      </c>
      <c r="H30" s="313">
        <f t="shared" si="4"/>
        <v>0</v>
      </c>
      <c r="I30" s="313">
        <f t="shared" si="4"/>
        <v>0</v>
      </c>
      <c r="J30" s="313">
        <f t="shared" si="4"/>
        <v>0</v>
      </c>
      <c r="K30" s="313">
        <f t="shared" si="4"/>
        <v>0</v>
      </c>
      <c r="L30" s="313"/>
      <c r="M30" s="313"/>
      <c r="N30" s="313">
        <f t="shared" si="0"/>
        <v>29142</v>
      </c>
      <c r="O30" s="313">
        <f>SUM(O26+O28)</f>
        <v>238298</v>
      </c>
      <c r="P30" s="313">
        <f aca="true" t="shared" si="5" ref="P30:V30">SUM(P26+P28)</f>
        <v>75198</v>
      </c>
      <c r="Q30" s="313">
        <f t="shared" si="5"/>
        <v>92847</v>
      </c>
      <c r="R30" s="313">
        <f t="shared" si="5"/>
        <v>45628</v>
      </c>
      <c r="S30" s="313">
        <f t="shared" si="5"/>
        <v>4893</v>
      </c>
      <c r="T30" s="313">
        <f t="shared" si="5"/>
        <v>0</v>
      </c>
      <c r="U30" s="313">
        <f t="shared" si="5"/>
        <v>4950</v>
      </c>
      <c r="V30" s="313">
        <f t="shared" si="5"/>
        <v>416186</v>
      </c>
      <c r="W30" s="319"/>
    </row>
    <row r="31" spans="1:22" ht="12" customHeight="1">
      <c r="A31" s="310" t="s">
        <v>266</v>
      </c>
      <c r="B31" s="311" t="s">
        <v>144</v>
      </c>
      <c r="C31" s="312">
        <v>19407</v>
      </c>
      <c r="D31" s="312">
        <v>17147</v>
      </c>
      <c r="E31" s="312">
        <v>3582</v>
      </c>
      <c r="F31" s="312">
        <v>0</v>
      </c>
      <c r="G31" s="312">
        <v>0</v>
      </c>
      <c r="H31" s="312">
        <v>0</v>
      </c>
      <c r="I31" s="312">
        <v>0</v>
      </c>
      <c r="J31" s="312">
        <v>0</v>
      </c>
      <c r="K31" s="312">
        <v>0</v>
      </c>
      <c r="L31" s="312"/>
      <c r="M31" s="312"/>
      <c r="N31" s="313">
        <f t="shared" si="0"/>
        <v>22989</v>
      </c>
      <c r="O31" s="314">
        <v>145438</v>
      </c>
      <c r="P31" s="314">
        <v>45994</v>
      </c>
      <c r="Q31" s="312">
        <v>75044</v>
      </c>
      <c r="R31" s="312">
        <v>37444</v>
      </c>
      <c r="S31" s="312">
        <v>2790</v>
      </c>
      <c r="T31" s="312">
        <v>0</v>
      </c>
      <c r="U31" s="312">
        <v>9250</v>
      </c>
      <c r="V31" s="315">
        <f>SUM(O31:U31)-R31</f>
        <v>278516</v>
      </c>
    </row>
    <row r="32" spans="1:22" ht="12" customHeight="1">
      <c r="A32" s="310"/>
      <c r="B32" s="311" t="s">
        <v>27</v>
      </c>
      <c r="C32" s="312">
        <v>19407</v>
      </c>
      <c r="D32" s="312">
        <v>17147</v>
      </c>
      <c r="E32" s="312">
        <v>3582</v>
      </c>
      <c r="F32" s="312">
        <v>0</v>
      </c>
      <c r="G32" s="312">
        <v>0</v>
      </c>
      <c r="H32" s="312">
        <v>0</v>
      </c>
      <c r="I32" s="312">
        <v>0</v>
      </c>
      <c r="J32" s="312">
        <v>0</v>
      </c>
      <c r="K32" s="312">
        <v>0</v>
      </c>
      <c r="L32" s="312"/>
      <c r="M32" s="312"/>
      <c r="N32" s="313">
        <f t="shared" si="0"/>
        <v>22989</v>
      </c>
      <c r="O32" s="314">
        <v>145438</v>
      </c>
      <c r="P32" s="314">
        <v>45994</v>
      </c>
      <c r="Q32" s="312">
        <v>75044</v>
      </c>
      <c r="R32" s="312">
        <v>37444</v>
      </c>
      <c r="S32" s="312">
        <v>2790</v>
      </c>
      <c r="T32" s="312">
        <v>0</v>
      </c>
      <c r="U32" s="312">
        <v>9250</v>
      </c>
      <c r="V32" s="315">
        <f>SUM(O32:U32)-R32</f>
        <v>278516</v>
      </c>
    </row>
    <row r="33" spans="1:22" ht="12" customHeight="1">
      <c r="A33" s="310" t="s">
        <v>334</v>
      </c>
      <c r="B33" s="311" t="s">
        <v>144</v>
      </c>
      <c r="C33" s="312">
        <v>4556</v>
      </c>
      <c r="D33" s="312">
        <v>3961</v>
      </c>
      <c r="E33" s="312">
        <v>871</v>
      </c>
      <c r="F33" s="312">
        <v>0</v>
      </c>
      <c r="G33" s="312">
        <v>0</v>
      </c>
      <c r="H33" s="312">
        <v>0</v>
      </c>
      <c r="I33" s="312">
        <v>0</v>
      </c>
      <c r="J33" s="312">
        <v>0</v>
      </c>
      <c r="K33" s="312">
        <v>0</v>
      </c>
      <c r="L33" s="312"/>
      <c r="M33" s="312"/>
      <c r="N33" s="313">
        <f t="shared" si="0"/>
        <v>5427</v>
      </c>
      <c r="O33" s="314">
        <v>54559</v>
      </c>
      <c r="P33" s="314">
        <v>17293</v>
      </c>
      <c r="Q33" s="312">
        <v>26463</v>
      </c>
      <c r="R33" s="312">
        <v>11453</v>
      </c>
      <c r="S33" s="312">
        <v>1200</v>
      </c>
      <c r="T33" s="312">
        <v>930</v>
      </c>
      <c r="U33" s="312">
        <v>500</v>
      </c>
      <c r="V33" s="315">
        <f>SUM(O33:U33)-R33</f>
        <v>100945</v>
      </c>
    </row>
    <row r="34" spans="1:22" ht="12" customHeight="1">
      <c r="A34" s="310"/>
      <c r="B34" s="311" t="s">
        <v>27</v>
      </c>
      <c r="C34" s="312">
        <v>4556</v>
      </c>
      <c r="D34" s="312">
        <v>3961</v>
      </c>
      <c r="E34" s="312">
        <v>871</v>
      </c>
      <c r="F34" s="312">
        <v>0</v>
      </c>
      <c r="G34" s="312">
        <v>0</v>
      </c>
      <c r="H34" s="312">
        <v>0</v>
      </c>
      <c r="I34" s="312">
        <v>0</v>
      </c>
      <c r="J34" s="312">
        <v>0</v>
      </c>
      <c r="K34" s="312">
        <v>0</v>
      </c>
      <c r="L34" s="312"/>
      <c r="M34" s="312"/>
      <c r="N34" s="313">
        <f t="shared" si="0"/>
        <v>5427</v>
      </c>
      <c r="O34" s="314">
        <v>54559</v>
      </c>
      <c r="P34" s="314">
        <v>17293</v>
      </c>
      <c r="Q34" s="312">
        <v>26463</v>
      </c>
      <c r="R34" s="312">
        <v>11453</v>
      </c>
      <c r="S34" s="312">
        <v>1200</v>
      </c>
      <c r="T34" s="312">
        <v>930</v>
      </c>
      <c r="U34" s="312">
        <v>500</v>
      </c>
      <c r="V34" s="315">
        <f>SUM(O34:U34)-R34</f>
        <v>100945</v>
      </c>
    </row>
    <row r="35" spans="1:23" s="320" customFormat="1" ht="12" customHeight="1">
      <c r="A35" s="317" t="s">
        <v>328</v>
      </c>
      <c r="B35" s="311" t="s">
        <v>144</v>
      </c>
      <c r="C35" s="313">
        <f>SUM(C31+C33)</f>
        <v>23963</v>
      </c>
      <c r="D35" s="313">
        <f aca="true" t="shared" si="6" ref="D35:K35">SUM(D31+D33)</f>
        <v>21108</v>
      </c>
      <c r="E35" s="313">
        <f t="shared" si="6"/>
        <v>4453</v>
      </c>
      <c r="F35" s="313">
        <f t="shared" si="6"/>
        <v>0</v>
      </c>
      <c r="G35" s="313">
        <f t="shared" si="6"/>
        <v>0</v>
      </c>
      <c r="H35" s="313">
        <f t="shared" si="6"/>
        <v>0</v>
      </c>
      <c r="I35" s="313">
        <f t="shared" si="6"/>
        <v>0</v>
      </c>
      <c r="J35" s="313">
        <f t="shared" si="6"/>
        <v>0</v>
      </c>
      <c r="K35" s="313">
        <f t="shared" si="6"/>
        <v>0</v>
      </c>
      <c r="L35" s="313"/>
      <c r="M35" s="313"/>
      <c r="N35" s="313">
        <f t="shared" si="0"/>
        <v>28416</v>
      </c>
      <c r="O35" s="313">
        <f>SUM(O31+O33)</f>
        <v>199997</v>
      </c>
      <c r="P35" s="313">
        <f aca="true" t="shared" si="7" ref="P35:V35">SUM(P31+P33)</f>
        <v>63287</v>
      </c>
      <c r="Q35" s="313">
        <f t="shared" si="7"/>
        <v>101507</v>
      </c>
      <c r="R35" s="313">
        <f t="shared" si="7"/>
        <v>48897</v>
      </c>
      <c r="S35" s="313">
        <f t="shared" si="7"/>
        <v>3990</v>
      </c>
      <c r="T35" s="313">
        <f t="shared" si="7"/>
        <v>930</v>
      </c>
      <c r="U35" s="313">
        <f t="shared" si="7"/>
        <v>9750</v>
      </c>
      <c r="V35" s="313">
        <f t="shared" si="7"/>
        <v>379461</v>
      </c>
      <c r="W35" s="319"/>
    </row>
    <row r="36" spans="1:23" s="320" customFormat="1" ht="12" customHeight="1">
      <c r="A36" s="317"/>
      <c r="B36" s="311" t="s">
        <v>27</v>
      </c>
      <c r="C36" s="313">
        <f>SUM(C32+C34)</f>
        <v>23963</v>
      </c>
      <c r="D36" s="313">
        <f aca="true" t="shared" si="8" ref="D36:K36">SUM(D32+D34)</f>
        <v>21108</v>
      </c>
      <c r="E36" s="313">
        <f t="shared" si="8"/>
        <v>4453</v>
      </c>
      <c r="F36" s="313">
        <f t="shared" si="8"/>
        <v>0</v>
      </c>
      <c r="G36" s="313">
        <f t="shared" si="8"/>
        <v>0</v>
      </c>
      <c r="H36" s="313">
        <f t="shared" si="8"/>
        <v>0</v>
      </c>
      <c r="I36" s="313">
        <f t="shared" si="8"/>
        <v>0</v>
      </c>
      <c r="J36" s="313">
        <f t="shared" si="8"/>
        <v>0</v>
      </c>
      <c r="K36" s="313">
        <f t="shared" si="8"/>
        <v>0</v>
      </c>
      <c r="L36" s="313"/>
      <c r="M36" s="313"/>
      <c r="N36" s="313">
        <f t="shared" si="0"/>
        <v>28416</v>
      </c>
      <c r="O36" s="313">
        <f>SUM(O32+O34)</f>
        <v>199997</v>
      </c>
      <c r="P36" s="313">
        <f aca="true" t="shared" si="9" ref="P36:V36">SUM(P32+P34)</f>
        <v>63287</v>
      </c>
      <c r="Q36" s="313">
        <f t="shared" si="9"/>
        <v>101507</v>
      </c>
      <c r="R36" s="313">
        <f t="shared" si="9"/>
        <v>48897</v>
      </c>
      <c r="S36" s="313">
        <f t="shared" si="9"/>
        <v>3990</v>
      </c>
      <c r="T36" s="313">
        <f t="shared" si="9"/>
        <v>930</v>
      </c>
      <c r="U36" s="313">
        <f t="shared" si="9"/>
        <v>9750</v>
      </c>
      <c r="V36" s="313">
        <f t="shared" si="9"/>
        <v>379461</v>
      </c>
      <c r="W36" s="319"/>
    </row>
    <row r="37" spans="1:22" ht="12" customHeight="1">
      <c r="A37" s="310" t="s">
        <v>329</v>
      </c>
      <c r="B37" s="311" t="s">
        <v>144</v>
      </c>
      <c r="C37" s="312">
        <v>3600</v>
      </c>
      <c r="D37" s="312"/>
      <c r="E37" s="312">
        <v>0</v>
      </c>
      <c r="F37" s="312">
        <v>0</v>
      </c>
      <c r="G37" s="312">
        <v>0</v>
      </c>
      <c r="H37" s="312">
        <v>0</v>
      </c>
      <c r="I37" s="312">
        <v>0</v>
      </c>
      <c r="J37" s="312">
        <v>0</v>
      </c>
      <c r="K37" s="312">
        <v>0</v>
      </c>
      <c r="L37" s="312"/>
      <c r="M37" s="312"/>
      <c r="N37" s="313">
        <f t="shared" si="0"/>
        <v>3600</v>
      </c>
      <c r="O37" s="314">
        <v>51982</v>
      </c>
      <c r="P37" s="314">
        <v>16315</v>
      </c>
      <c r="Q37" s="312">
        <v>5962</v>
      </c>
      <c r="R37" s="312"/>
      <c r="S37" s="312">
        <v>0</v>
      </c>
      <c r="T37" s="312">
        <v>0</v>
      </c>
      <c r="U37" s="312">
        <v>0</v>
      </c>
      <c r="V37" s="315">
        <f aca="true" t="shared" si="10" ref="V37:V46">SUM(O37:U37)-R37</f>
        <v>74259</v>
      </c>
    </row>
    <row r="38" spans="1:22" ht="12" customHeight="1">
      <c r="A38" s="310"/>
      <c r="B38" s="311" t="s">
        <v>27</v>
      </c>
      <c r="C38" s="312">
        <v>3600</v>
      </c>
      <c r="D38" s="312"/>
      <c r="E38" s="312">
        <v>0</v>
      </c>
      <c r="F38" s="312">
        <v>0</v>
      </c>
      <c r="G38" s="312">
        <v>0</v>
      </c>
      <c r="H38" s="312">
        <v>0</v>
      </c>
      <c r="I38" s="312">
        <v>0</v>
      </c>
      <c r="J38" s="312">
        <v>0</v>
      </c>
      <c r="K38" s="312">
        <v>0</v>
      </c>
      <c r="L38" s="312"/>
      <c r="M38" s="312"/>
      <c r="N38" s="313">
        <f t="shared" si="0"/>
        <v>3600</v>
      </c>
      <c r="O38" s="314">
        <v>51982</v>
      </c>
      <c r="P38" s="314">
        <v>16315</v>
      </c>
      <c r="Q38" s="312">
        <v>5962</v>
      </c>
      <c r="R38" s="312"/>
      <c r="S38" s="312">
        <v>0</v>
      </c>
      <c r="T38" s="312">
        <v>0</v>
      </c>
      <c r="U38" s="312">
        <v>0</v>
      </c>
      <c r="V38" s="315">
        <f t="shared" si="10"/>
        <v>74259</v>
      </c>
    </row>
    <row r="39" spans="1:22" ht="12" customHeight="1">
      <c r="A39" s="310" t="s">
        <v>330</v>
      </c>
      <c r="B39" s="311" t="s">
        <v>144</v>
      </c>
      <c r="C39" s="312">
        <v>1100</v>
      </c>
      <c r="D39" s="312"/>
      <c r="E39" s="312">
        <v>220</v>
      </c>
      <c r="F39" s="312">
        <v>0</v>
      </c>
      <c r="G39" s="312">
        <v>0</v>
      </c>
      <c r="H39" s="312">
        <v>0</v>
      </c>
      <c r="I39" s="312">
        <v>0</v>
      </c>
      <c r="J39" s="312">
        <v>0</v>
      </c>
      <c r="K39" s="312">
        <v>0</v>
      </c>
      <c r="L39" s="312"/>
      <c r="M39" s="312"/>
      <c r="N39" s="313">
        <f t="shared" si="0"/>
        <v>1320</v>
      </c>
      <c r="O39" s="314">
        <v>22549</v>
      </c>
      <c r="P39" s="314">
        <v>7203</v>
      </c>
      <c r="Q39" s="312">
        <v>18512</v>
      </c>
      <c r="R39" s="312"/>
      <c r="S39" s="312">
        <v>0</v>
      </c>
      <c r="T39" s="312">
        <v>0</v>
      </c>
      <c r="U39" s="312">
        <v>0</v>
      </c>
      <c r="V39" s="315">
        <f t="shared" si="10"/>
        <v>48264</v>
      </c>
    </row>
    <row r="40" spans="1:22" ht="12" customHeight="1">
      <c r="A40" s="310"/>
      <c r="B40" s="311" t="s">
        <v>27</v>
      </c>
      <c r="C40" s="312">
        <v>1100</v>
      </c>
      <c r="D40" s="312"/>
      <c r="E40" s="312">
        <v>220</v>
      </c>
      <c r="F40" s="312">
        <v>0</v>
      </c>
      <c r="G40" s="312">
        <v>0</v>
      </c>
      <c r="H40" s="312">
        <v>0</v>
      </c>
      <c r="I40" s="312">
        <v>0</v>
      </c>
      <c r="J40" s="312">
        <v>0</v>
      </c>
      <c r="K40" s="312">
        <v>0</v>
      </c>
      <c r="L40" s="312"/>
      <c r="M40" s="312"/>
      <c r="N40" s="313">
        <f t="shared" si="0"/>
        <v>1320</v>
      </c>
      <c r="O40" s="314">
        <v>22549</v>
      </c>
      <c r="P40" s="314">
        <v>7203</v>
      </c>
      <c r="Q40" s="312">
        <v>18512</v>
      </c>
      <c r="R40" s="312"/>
      <c r="S40" s="312">
        <v>0</v>
      </c>
      <c r="T40" s="312">
        <v>0</v>
      </c>
      <c r="U40" s="312">
        <v>0</v>
      </c>
      <c r="V40" s="315">
        <f t="shared" si="10"/>
        <v>48264</v>
      </c>
    </row>
    <row r="41" spans="1:22" ht="12" customHeight="1">
      <c r="A41" s="310" t="s">
        <v>331</v>
      </c>
      <c r="B41" s="311" t="s">
        <v>144</v>
      </c>
      <c r="C41" s="312">
        <v>0</v>
      </c>
      <c r="D41" s="312"/>
      <c r="E41" s="312">
        <v>0</v>
      </c>
      <c r="F41" s="312">
        <v>0</v>
      </c>
      <c r="G41" s="312">
        <v>0</v>
      </c>
      <c r="H41" s="312">
        <v>0</v>
      </c>
      <c r="I41" s="312">
        <v>0</v>
      </c>
      <c r="J41" s="312">
        <v>0</v>
      </c>
      <c r="K41" s="312">
        <v>0</v>
      </c>
      <c r="L41" s="312"/>
      <c r="M41" s="312"/>
      <c r="N41" s="313">
        <f t="shared" si="0"/>
        <v>0</v>
      </c>
      <c r="O41" s="314">
        <v>0</v>
      </c>
      <c r="P41" s="314">
        <v>0</v>
      </c>
      <c r="Q41" s="312">
        <v>0</v>
      </c>
      <c r="R41" s="312"/>
      <c r="S41" s="312">
        <v>0</v>
      </c>
      <c r="T41" s="312">
        <v>0</v>
      </c>
      <c r="U41" s="312">
        <v>0</v>
      </c>
      <c r="V41" s="315">
        <f t="shared" si="10"/>
        <v>0</v>
      </c>
    </row>
    <row r="42" spans="1:22" ht="12" customHeight="1">
      <c r="A42" s="310"/>
      <c r="B42" s="311" t="s">
        <v>27</v>
      </c>
      <c r="C42" s="312">
        <v>0</v>
      </c>
      <c r="D42" s="312"/>
      <c r="E42" s="312">
        <v>0</v>
      </c>
      <c r="F42" s="312">
        <v>0</v>
      </c>
      <c r="G42" s="312">
        <v>0</v>
      </c>
      <c r="H42" s="312">
        <v>0</v>
      </c>
      <c r="I42" s="312">
        <v>0</v>
      </c>
      <c r="J42" s="312">
        <v>0</v>
      </c>
      <c r="K42" s="312">
        <v>0</v>
      </c>
      <c r="L42" s="312"/>
      <c r="M42" s="312"/>
      <c r="N42" s="313">
        <f t="shared" si="0"/>
        <v>0</v>
      </c>
      <c r="O42" s="314">
        <v>0</v>
      </c>
      <c r="P42" s="314">
        <v>0</v>
      </c>
      <c r="Q42" s="312">
        <v>0</v>
      </c>
      <c r="R42" s="312"/>
      <c r="S42" s="312">
        <v>0</v>
      </c>
      <c r="T42" s="312">
        <v>0</v>
      </c>
      <c r="U42" s="312">
        <v>0</v>
      </c>
      <c r="V42" s="315">
        <f t="shared" si="10"/>
        <v>0</v>
      </c>
    </row>
    <row r="43" spans="1:22" ht="12" customHeight="1">
      <c r="A43" s="310" t="s">
        <v>332</v>
      </c>
      <c r="B43" s="311" t="s">
        <v>144</v>
      </c>
      <c r="C43" s="312">
        <v>9029</v>
      </c>
      <c r="D43" s="312">
        <v>5929</v>
      </c>
      <c r="E43" s="312">
        <v>240</v>
      </c>
      <c r="F43" s="312">
        <v>0</v>
      </c>
      <c r="G43" s="312">
        <v>0</v>
      </c>
      <c r="H43" s="312">
        <v>0</v>
      </c>
      <c r="I43" s="312">
        <v>0</v>
      </c>
      <c r="J43" s="312">
        <v>0</v>
      </c>
      <c r="K43" s="312">
        <v>0</v>
      </c>
      <c r="L43" s="312"/>
      <c r="M43" s="312"/>
      <c r="N43" s="313">
        <f t="shared" si="0"/>
        <v>9269</v>
      </c>
      <c r="O43" s="314">
        <v>98179</v>
      </c>
      <c r="P43" s="314">
        <v>30558</v>
      </c>
      <c r="Q43" s="312">
        <v>33397</v>
      </c>
      <c r="R43" s="312">
        <v>11024</v>
      </c>
      <c r="S43" s="312">
        <v>0</v>
      </c>
      <c r="T43" s="312">
        <v>0</v>
      </c>
      <c r="U43" s="312">
        <v>2500</v>
      </c>
      <c r="V43" s="315">
        <f t="shared" si="10"/>
        <v>164634</v>
      </c>
    </row>
    <row r="44" spans="1:22" ht="12" customHeight="1">
      <c r="A44" s="310"/>
      <c r="B44" s="311" t="s">
        <v>27</v>
      </c>
      <c r="C44" s="312">
        <v>9029</v>
      </c>
      <c r="D44" s="312">
        <v>5929</v>
      </c>
      <c r="E44" s="312">
        <v>240</v>
      </c>
      <c r="F44" s="312">
        <v>0</v>
      </c>
      <c r="G44" s="312">
        <v>0</v>
      </c>
      <c r="H44" s="312">
        <v>0</v>
      </c>
      <c r="I44" s="312">
        <v>0</v>
      </c>
      <c r="J44" s="312">
        <v>0</v>
      </c>
      <c r="K44" s="312">
        <v>0</v>
      </c>
      <c r="L44" s="312"/>
      <c r="M44" s="312"/>
      <c r="N44" s="313">
        <f t="shared" si="0"/>
        <v>9269</v>
      </c>
      <c r="O44" s="314">
        <v>98179</v>
      </c>
      <c r="P44" s="314">
        <v>30558</v>
      </c>
      <c r="Q44" s="312">
        <v>33397</v>
      </c>
      <c r="R44" s="312">
        <v>11024</v>
      </c>
      <c r="S44" s="312">
        <v>0</v>
      </c>
      <c r="T44" s="312">
        <v>0</v>
      </c>
      <c r="U44" s="312">
        <v>2500</v>
      </c>
      <c r="V44" s="315">
        <f t="shared" si="10"/>
        <v>164634</v>
      </c>
    </row>
    <row r="45" spans="1:22" ht="12" customHeight="1">
      <c r="A45" s="310" t="s">
        <v>333</v>
      </c>
      <c r="B45" s="311" t="s">
        <v>144</v>
      </c>
      <c r="C45" s="312">
        <v>606</v>
      </c>
      <c r="D45" s="312"/>
      <c r="E45" s="312">
        <v>2621</v>
      </c>
      <c r="F45" s="312">
        <v>0</v>
      </c>
      <c r="G45" s="312">
        <v>0</v>
      </c>
      <c r="H45" s="312">
        <v>0</v>
      </c>
      <c r="I45" s="312">
        <v>0</v>
      </c>
      <c r="J45" s="312">
        <v>0</v>
      </c>
      <c r="K45" s="312">
        <v>0</v>
      </c>
      <c r="L45" s="312"/>
      <c r="M45" s="312"/>
      <c r="N45" s="313">
        <f t="shared" si="0"/>
        <v>3227</v>
      </c>
      <c r="O45" s="314">
        <v>17449</v>
      </c>
      <c r="P45" s="314">
        <v>5507</v>
      </c>
      <c r="Q45" s="312">
        <v>8148</v>
      </c>
      <c r="R45" s="312"/>
      <c r="S45" s="312">
        <v>0</v>
      </c>
      <c r="T45" s="312">
        <v>0</v>
      </c>
      <c r="U45" s="312">
        <v>1500</v>
      </c>
      <c r="V45" s="315">
        <f t="shared" si="10"/>
        <v>32604</v>
      </c>
    </row>
    <row r="46" spans="1:22" ht="12" customHeight="1">
      <c r="A46" s="328"/>
      <c r="B46" s="329" t="s">
        <v>27</v>
      </c>
      <c r="C46" s="312">
        <v>606</v>
      </c>
      <c r="D46" s="312"/>
      <c r="E46" s="312">
        <v>2621</v>
      </c>
      <c r="F46" s="312">
        <v>0</v>
      </c>
      <c r="G46" s="312">
        <v>0</v>
      </c>
      <c r="H46" s="312">
        <v>0</v>
      </c>
      <c r="I46" s="312">
        <v>0</v>
      </c>
      <c r="J46" s="312">
        <v>0</v>
      </c>
      <c r="K46" s="312">
        <v>0</v>
      </c>
      <c r="L46" s="330"/>
      <c r="M46" s="330"/>
      <c r="N46" s="313">
        <f t="shared" si="0"/>
        <v>3227</v>
      </c>
      <c r="O46" s="314">
        <v>18349</v>
      </c>
      <c r="P46" s="314">
        <v>5830</v>
      </c>
      <c r="Q46" s="312">
        <v>8148</v>
      </c>
      <c r="R46" s="312"/>
      <c r="S46" s="312">
        <v>0</v>
      </c>
      <c r="T46" s="312">
        <v>0</v>
      </c>
      <c r="U46" s="312">
        <v>1500</v>
      </c>
      <c r="V46" s="315">
        <f t="shared" si="10"/>
        <v>33827</v>
      </c>
    </row>
    <row r="47" spans="1:23" s="320" customFormat="1" ht="12" customHeight="1">
      <c r="A47" s="333" t="s">
        <v>222</v>
      </c>
      <c r="B47" s="335" t="s">
        <v>144</v>
      </c>
      <c r="C47" s="331">
        <f>SUM(C5+C7+C9+C11+C13+C15+C17+C19+C21+C23+C29+C35+C37+C39+C41+C43+C45)</f>
        <v>99250</v>
      </c>
      <c r="D47" s="331">
        <f aca="true" t="shared" si="11" ref="D47:K47">SUM(D5+D7+D9+D11+D13+D15+D17+D19+D21+D23+D29+D35+D37+D39+D41+D43+D45)</f>
        <v>73127</v>
      </c>
      <c r="E47" s="331">
        <f t="shared" si="11"/>
        <v>18998</v>
      </c>
      <c r="F47" s="331">
        <f t="shared" si="11"/>
        <v>0</v>
      </c>
      <c r="G47" s="331">
        <f t="shared" si="11"/>
        <v>0</v>
      </c>
      <c r="H47" s="331">
        <f t="shared" si="11"/>
        <v>0</v>
      </c>
      <c r="I47" s="331">
        <f t="shared" si="11"/>
        <v>0</v>
      </c>
      <c r="J47" s="331">
        <f t="shared" si="11"/>
        <v>0</v>
      </c>
      <c r="K47" s="331">
        <f t="shared" si="11"/>
        <v>0</v>
      </c>
      <c r="L47" s="331"/>
      <c r="M47" s="331"/>
      <c r="N47" s="331">
        <f aca="true" t="shared" si="12" ref="N47:V47">SUM(N5,N7,N9,N11,N13,N15,N17,N19,N21,N23,N33,N25,N31,N27,N37,N39,N41,N43,N45)</f>
        <v>118248</v>
      </c>
      <c r="O47" s="331">
        <f t="shared" si="12"/>
        <v>875822</v>
      </c>
      <c r="P47" s="331">
        <f t="shared" si="12"/>
        <v>276044</v>
      </c>
      <c r="Q47" s="331">
        <f t="shared" si="12"/>
        <v>357163</v>
      </c>
      <c r="R47" s="331">
        <f t="shared" si="12"/>
        <v>138331</v>
      </c>
      <c r="S47" s="331">
        <f t="shared" si="12"/>
        <v>8883</v>
      </c>
      <c r="T47" s="331">
        <f t="shared" si="12"/>
        <v>3030</v>
      </c>
      <c r="U47" s="331">
        <f t="shared" si="12"/>
        <v>41850</v>
      </c>
      <c r="V47" s="332">
        <f t="shared" si="12"/>
        <v>1562792</v>
      </c>
      <c r="W47" s="319"/>
    </row>
    <row r="48" spans="1:23" s="323" customFormat="1" ht="12" customHeight="1" thickBot="1">
      <c r="A48" s="334"/>
      <c r="B48" s="336" t="s">
        <v>27</v>
      </c>
      <c r="C48" s="372">
        <f>SUM(C6+C8+C10+C12+C14+C16+C18+C20+C22+C24+C30+C36+C38+C40+C42+C44+C46)</f>
        <v>99250</v>
      </c>
      <c r="D48" s="372">
        <f aca="true" t="shared" si="13" ref="D48:K48">SUM(D6+D8+D10+D12+D14+D16+D18+D20+D22+D24+D30+D36+D38+D40+D42+D44+D46)</f>
        <v>73127</v>
      </c>
      <c r="E48" s="372">
        <f t="shared" si="13"/>
        <v>18998</v>
      </c>
      <c r="F48" s="372">
        <f t="shared" si="13"/>
        <v>0</v>
      </c>
      <c r="G48" s="372">
        <f t="shared" si="13"/>
        <v>0</v>
      </c>
      <c r="H48" s="372">
        <f t="shared" si="13"/>
        <v>0</v>
      </c>
      <c r="I48" s="372">
        <f t="shared" si="13"/>
        <v>0</v>
      </c>
      <c r="J48" s="372">
        <f t="shared" si="13"/>
        <v>0</v>
      </c>
      <c r="K48" s="372">
        <f t="shared" si="13"/>
        <v>0</v>
      </c>
      <c r="L48" s="372"/>
      <c r="M48" s="372"/>
      <c r="N48" s="372">
        <f aca="true" t="shared" si="14" ref="N48:V48">SUM(N6,N8,N10,N12,N14,N16,N18,N20,N22,N24,N34,N26,N32,N28,N38,N40,N42,N44,N46)</f>
        <v>118248</v>
      </c>
      <c r="O48" s="372">
        <f t="shared" si="14"/>
        <v>876722</v>
      </c>
      <c r="P48" s="372">
        <f t="shared" si="14"/>
        <v>276367</v>
      </c>
      <c r="Q48" s="372">
        <f t="shared" si="14"/>
        <v>357163</v>
      </c>
      <c r="R48" s="372">
        <f t="shared" si="14"/>
        <v>138331</v>
      </c>
      <c r="S48" s="372">
        <f t="shared" si="14"/>
        <v>8883</v>
      </c>
      <c r="T48" s="372">
        <f t="shared" si="14"/>
        <v>3030</v>
      </c>
      <c r="U48" s="372">
        <f t="shared" si="14"/>
        <v>41850</v>
      </c>
      <c r="V48" s="373">
        <f t="shared" si="14"/>
        <v>1564015</v>
      </c>
      <c r="W48" s="325"/>
    </row>
    <row r="49" spans="1:23" s="323" customFormat="1" ht="12" thickTop="1">
      <c r="A49" s="321"/>
      <c r="B49" s="322"/>
      <c r="N49" s="324"/>
      <c r="Q49" s="325"/>
      <c r="R49" s="325"/>
      <c r="S49" s="325"/>
      <c r="T49" s="325"/>
      <c r="U49" s="325"/>
      <c r="V49" s="324"/>
      <c r="W49" s="325"/>
    </row>
    <row r="50" spans="1:23" s="323" customFormat="1" ht="11.25">
      <c r="A50" s="321"/>
      <c r="B50" s="322"/>
      <c r="N50" s="324"/>
      <c r="W50" s="325"/>
    </row>
    <row r="52" spans="14:22" ht="11.25">
      <c r="N52" s="324"/>
      <c r="V52" s="324"/>
    </row>
  </sheetData>
  <mergeCells count="14">
    <mergeCell ref="N3:N4"/>
    <mergeCell ref="O3:S3"/>
    <mergeCell ref="T3:U3"/>
    <mergeCell ref="V3:V4"/>
    <mergeCell ref="A1:V1"/>
    <mergeCell ref="A3:B4"/>
    <mergeCell ref="C3:C4"/>
    <mergeCell ref="D3:D4"/>
    <mergeCell ref="E3:E4"/>
    <mergeCell ref="F3:F4"/>
    <mergeCell ref="G3:H3"/>
    <mergeCell ref="I3:J3"/>
    <mergeCell ref="K3:K4"/>
    <mergeCell ref="L3:M3"/>
  </mergeCells>
  <printOptions/>
  <pageMargins left="0.17" right="0.17" top="1" bottom="0.72" header="0.5" footer="0.5"/>
  <pageSetup horizontalDpi="600" verticalDpi="600" orientation="landscape" paperSize="9" scale="75" r:id="rId1"/>
  <headerFooter alignWithMargins="0">
    <oddHeader>&amp;L5.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 topLeftCell="A7">
      <selection activeCell="F30" sqref="F30"/>
    </sheetView>
  </sheetViews>
  <sheetFormatPr defaultColWidth="9.00390625" defaultRowHeight="12.75"/>
  <cols>
    <col min="1" max="1" width="50.375" style="361" customWidth="1"/>
    <col min="2" max="3" width="13.75390625" style="361" customWidth="1"/>
    <col min="4" max="16384" width="9.125" style="361" customWidth="1"/>
  </cols>
  <sheetData>
    <row r="1" ht="12.75">
      <c r="A1" s="136"/>
    </row>
    <row r="2" ht="15.75">
      <c r="A2" s="36"/>
    </row>
    <row r="3" ht="15.75">
      <c r="A3" s="36"/>
    </row>
    <row r="4" spans="1:3" ht="15" customHeight="1">
      <c r="A4" s="472" t="s">
        <v>1</v>
      </c>
      <c r="B4" s="473"/>
      <c r="C4" s="474"/>
    </row>
    <row r="5" spans="1:2" ht="15">
      <c r="A5" s="467"/>
      <c r="B5" s="468"/>
    </row>
    <row r="6" spans="1:2" ht="15">
      <c r="A6" s="75"/>
      <c r="B6" s="362"/>
    </row>
    <row r="7" spans="1:2" ht="14.25" customHeight="1" thickBot="1">
      <c r="A7" s="137"/>
      <c r="B7" s="362"/>
    </row>
    <row r="8" spans="1:3" ht="22.5" customHeight="1" thickTop="1">
      <c r="A8" s="469" t="s">
        <v>294</v>
      </c>
      <c r="B8" s="388" t="s">
        <v>295</v>
      </c>
      <c r="C8" s="471"/>
    </row>
    <row r="9" spans="1:3" ht="15" customHeight="1">
      <c r="A9" s="470"/>
      <c r="B9" s="292" t="s">
        <v>144</v>
      </c>
      <c r="C9" s="371" t="s">
        <v>27</v>
      </c>
    </row>
    <row r="10" spans="1:3" ht="15" customHeight="1">
      <c r="A10" s="138" t="s">
        <v>260</v>
      </c>
      <c r="B10" s="293">
        <v>20</v>
      </c>
      <c r="C10" s="357">
        <v>20</v>
      </c>
    </row>
    <row r="11" spans="1:3" ht="15" customHeight="1">
      <c r="A11" s="138" t="s">
        <v>261</v>
      </c>
      <c r="B11" s="293">
        <v>14</v>
      </c>
      <c r="C11" s="357">
        <v>14</v>
      </c>
    </row>
    <row r="12" spans="1:3" ht="15" customHeight="1">
      <c r="A12" s="138" t="s">
        <v>108</v>
      </c>
      <c r="B12" s="293">
        <v>7</v>
      </c>
      <c r="C12" s="357">
        <v>7</v>
      </c>
    </row>
    <row r="13" spans="1:3" ht="15" customHeight="1">
      <c r="A13" s="138" t="s">
        <v>262</v>
      </c>
      <c r="B13" s="293">
        <v>10</v>
      </c>
      <c r="C13" s="357">
        <v>10</v>
      </c>
    </row>
    <row r="14" spans="1:3" ht="15" customHeight="1">
      <c r="A14" s="138" t="s">
        <v>263</v>
      </c>
      <c r="B14" s="293">
        <v>16.25</v>
      </c>
      <c r="C14" s="357">
        <v>16.25</v>
      </c>
    </row>
    <row r="15" spans="1:3" ht="15" customHeight="1">
      <c r="A15" s="138" t="s">
        <v>296</v>
      </c>
      <c r="B15" s="293">
        <v>9</v>
      </c>
      <c r="C15" s="357">
        <v>9</v>
      </c>
    </row>
    <row r="16" spans="1:3" ht="15" customHeight="1">
      <c r="A16" s="138" t="s">
        <v>264</v>
      </c>
      <c r="B16" s="293">
        <v>15.5</v>
      </c>
      <c r="C16" s="357">
        <v>15.5</v>
      </c>
    </row>
    <row r="17" spans="1:3" ht="15" customHeight="1">
      <c r="A17" s="138" t="s">
        <v>109</v>
      </c>
      <c r="B17" s="293">
        <v>14</v>
      </c>
      <c r="C17" s="357">
        <v>14</v>
      </c>
    </row>
    <row r="18" spans="1:3" ht="15" customHeight="1">
      <c r="A18" s="138" t="s">
        <v>265</v>
      </c>
      <c r="B18" s="293">
        <v>3.5</v>
      </c>
      <c r="C18" s="357">
        <v>3.5</v>
      </c>
    </row>
    <row r="19" spans="1:3" ht="15" customHeight="1">
      <c r="A19" s="138" t="s">
        <v>110</v>
      </c>
      <c r="B19" s="293">
        <v>27</v>
      </c>
      <c r="C19" s="357">
        <v>27</v>
      </c>
    </row>
    <row r="20" spans="1:3" ht="15" customHeight="1">
      <c r="A20" s="138" t="s">
        <v>339</v>
      </c>
      <c r="B20" s="293">
        <v>59.5</v>
      </c>
      <c r="C20" s="357">
        <v>60.5</v>
      </c>
    </row>
    <row r="21" spans="1:3" ht="15" customHeight="1">
      <c r="A21" s="138" t="s">
        <v>17</v>
      </c>
      <c r="B21" s="293">
        <v>22</v>
      </c>
      <c r="C21" s="357">
        <v>22</v>
      </c>
    </row>
    <row r="22" spans="1:3" ht="15" customHeight="1">
      <c r="A22" s="138" t="s">
        <v>297</v>
      </c>
      <c r="B22" s="293">
        <v>77.5</v>
      </c>
      <c r="C22" s="357">
        <v>77.5</v>
      </c>
    </row>
    <row r="23" spans="1:3" ht="15" customHeight="1">
      <c r="A23" s="138" t="s">
        <v>298</v>
      </c>
      <c r="B23" s="293">
        <v>20</v>
      </c>
      <c r="C23" s="357">
        <v>20</v>
      </c>
    </row>
    <row r="24" spans="1:3" ht="15" customHeight="1">
      <c r="A24" s="138" t="s">
        <v>338</v>
      </c>
      <c r="B24" s="293">
        <v>21.5</v>
      </c>
      <c r="C24" s="357">
        <v>22</v>
      </c>
    </row>
    <row r="25" spans="1:3" ht="15.75" customHeight="1">
      <c r="A25" s="138" t="s">
        <v>299</v>
      </c>
      <c r="B25" s="293">
        <v>9.5</v>
      </c>
      <c r="C25" s="357">
        <v>9.5</v>
      </c>
    </row>
    <row r="26" spans="1:3" ht="15" customHeight="1">
      <c r="A26" s="139" t="s">
        <v>340</v>
      </c>
      <c r="B26" s="294">
        <v>50.5</v>
      </c>
      <c r="C26" s="357">
        <v>52.5</v>
      </c>
    </row>
    <row r="27" spans="1:3" ht="15" customHeight="1">
      <c r="A27" s="138" t="s">
        <v>336</v>
      </c>
      <c r="B27" s="293">
        <v>10</v>
      </c>
      <c r="C27" s="357">
        <v>11</v>
      </c>
    </row>
    <row r="28" spans="1:3" ht="15" customHeight="1">
      <c r="A28" s="140" t="s">
        <v>300</v>
      </c>
      <c r="B28" s="295">
        <f>SUM(B10:B27)</f>
        <v>406.75</v>
      </c>
      <c r="C28" s="358">
        <f>SUM(C10:C27)</f>
        <v>411.25</v>
      </c>
    </row>
    <row r="29" spans="1:3" ht="15" customHeight="1" thickBot="1">
      <c r="A29" s="364" t="s">
        <v>142</v>
      </c>
      <c r="B29" s="296">
        <v>200</v>
      </c>
      <c r="C29" s="359">
        <v>200</v>
      </c>
    </row>
    <row r="30" spans="1:3" ht="15" customHeight="1">
      <c r="A30" s="141" t="s">
        <v>301</v>
      </c>
      <c r="B30" s="297">
        <f>SUM(B28:B29)</f>
        <v>606.75</v>
      </c>
      <c r="C30" s="360">
        <f>SUM(C28:C29)</f>
        <v>611.25</v>
      </c>
    </row>
    <row r="31" spans="1:3" ht="15" customHeight="1">
      <c r="A31" s="138"/>
      <c r="B31" s="293"/>
      <c r="C31" s="363"/>
    </row>
    <row r="32" spans="1:3" ht="15" customHeight="1">
      <c r="A32" s="138" t="s">
        <v>302</v>
      </c>
      <c r="B32" s="293"/>
      <c r="C32" s="363"/>
    </row>
    <row r="33" spans="1:3" ht="15" customHeight="1">
      <c r="A33" s="138" t="s">
        <v>335</v>
      </c>
      <c r="B33" s="293">
        <v>91</v>
      </c>
      <c r="C33" s="369">
        <v>93</v>
      </c>
    </row>
    <row r="34" spans="1:3" ht="15" customHeight="1">
      <c r="A34" s="138" t="s">
        <v>303</v>
      </c>
      <c r="B34" s="294">
        <v>3</v>
      </c>
      <c r="C34" s="369">
        <v>3</v>
      </c>
    </row>
    <row r="35" spans="1:3" ht="15" customHeight="1" thickBot="1">
      <c r="A35" s="138" t="s">
        <v>337</v>
      </c>
      <c r="B35" s="298">
        <v>4</v>
      </c>
      <c r="C35" s="370">
        <v>4</v>
      </c>
    </row>
    <row r="36" spans="1:3" ht="15" customHeight="1">
      <c r="A36" s="140" t="s">
        <v>222</v>
      </c>
      <c r="B36" s="299">
        <f>SUM(B32:B35)</f>
        <v>98</v>
      </c>
      <c r="C36" s="367">
        <f>SUM(C32:C35)</f>
        <v>100</v>
      </c>
    </row>
    <row r="37" spans="1:3" ht="15" customHeight="1" thickBot="1">
      <c r="A37" s="138"/>
      <c r="B37" s="298"/>
      <c r="C37" s="365"/>
    </row>
    <row r="38" spans="1:3" ht="15" customHeight="1" thickBot="1">
      <c r="A38" s="142" t="s">
        <v>177</v>
      </c>
      <c r="B38" s="300">
        <f>SUM(B30+B36)</f>
        <v>704.75</v>
      </c>
      <c r="C38" s="368">
        <f>SUM(C30+C36)</f>
        <v>711.25</v>
      </c>
    </row>
    <row r="39" spans="1:2" ht="19.5" thickTop="1">
      <c r="A39" s="143"/>
      <c r="B39" s="366"/>
    </row>
    <row r="40" ht="15.75">
      <c r="A40" s="144"/>
    </row>
  </sheetData>
  <mergeCells count="4">
    <mergeCell ref="A5:B5"/>
    <mergeCell ref="A8:A9"/>
    <mergeCell ref="B8:C8"/>
    <mergeCell ref="A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&amp;L6. sz. melléklet&amp;R(a 3/2009.(II.26.) sz. rendelet 11. sz. melléklete)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Polg.Hiv.Tata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moni</cp:lastModifiedBy>
  <cp:lastPrinted>2009-03-12T08:13:23Z</cp:lastPrinted>
  <dcterms:created xsi:type="dcterms:W3CDTF">2003-02-14T08:59:10Z</dcterms:created>
  <dcterms:modified xsi:type="dcterms:W3CDTF">2009-03-17T08:44:43Z</dcterms:modified>
  <cp:category/>
  <cp:version/>
  <cp:contentType/>
  <cp:contentStatus/>
</cp:coreProperties>
</file>